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510" activeTab="2"/>
  </bookViews>
  <sheets>
    <sheet name="gminy" sheetId="1" r:id="rId1"/>
    <sheet name="przed_azb" sheetId="2" r:id="rId2"/>
    <sheet name="przed_PCB" sheetId="3" r:id="rId3"/>
  </sheets>
  <definedNames>
    <definedName name="_xlnm.Print_Area" localSheetId="0">'gminy'!$A$1:$Q$177</definedName>
    <definedName name="_xlnm.Print_Area" localSheetId="1">'przed_azb'!$A$1:$M$84</definedName>
    <definedName name="_xlnm.Print_Area" localSheetId="2">'przed_PCB'!$A$1:$K$24</definedName>
  </definedNames>
  <calcPr fullCalcOnLoad="1"/>
</workbook>
</file>

<file path=xl/sharedStrings.xml><?xml version="1.0" encoding="utf-8"?>
<sst xmlns="http://schemas.openxmlformats.org/spreadsheetml/2006/main" count="2233" uniqueCount="567">
  <si>
    <t>płyty azbestowo-cementowe płaskie stosowane w budownictwie,  płyty azbestowo-cementowe faliste dla budownictwa</t>
  </si>
  <si>
    <r>
      <t xml:space="preserve">SANWIL S.A. w Przemyślu </t>
    </r>
    <r>
      <rPr>
        <sz val="10"/>
        <rFont val="Arial"/>
        <family val="2"/>
      </rPr>
      <t xml:space="preserve">      ul. Lwowska 52, 37-700 Przemyśl</t>
    </r>
  </si>
  <si>
    <r>
      <t xml:space="preserve">ANIMEX Grupa Drobiarska Sp. z  o. o. Oddział w Dębicy              </t>
    </r>
    <r>
      <rPr>
        <sz val="10"/>
        <rFont val="Arial"/>
        <family val="2"/>
      </rPr>
      <t>ul. Słoneczna 5, 39-200 Dębica</t>
    </r>
  </si>
  <si>
    <r>
      <t xml:space="preserve">PKP POLSKIE LINIE KOLEJOWE S.A. </t>
    </r>
    <r>
      <rPr>
        <sz val="10"/>
        <rFont val="Arial"/>
        <family val="2"/>
      </rPr>
      <t>Zakład Linii Kolejowych w Lublinie                    ul. Okopowa 5, 20-022 Lublin</t>
    </r>
  </si>
  <si>
    <r>
      <t xml:space="preserve">Nadleśnicctwo Biłgoraj                    </t>
    </r>
    <r>
      <rPr>
        <sz val="10"/>
        <rFont val="Arial"/>
        <family val="2"/>
      </rPr>
      <t>ul. Zamojska 96, 23-400 Biłgoraj</t>
    </r>
  </si>
  <si>
    <r>
      <t xml:space="preserve">Okręgowa Spółdzielnia Mleczarska, </t>
    </r>
    <r>
      <rPr>
        <sz val="10"/>
        <rFont val="Arial"/>
        <family val="2"/>
      </rPr>
      <t>ul. Staszica 1, 37-450 Stalowa Wola</t>
    </r>
  </si>
  <si>
    <r>
      <t xml:space="preserve">Okręgowa Spółdzielnia Mleczarska, </t>
    </r>
    <r>
      <rPr>
        <sz val="10"/>
        <rFont val="Arial"/>
        <family val="2"/>
      </rPr>
      <t>36-220 Jasienica Rosielna</t>
    </r>
  </si>
  <si>
    <t>Ilość PCB łącznie [m3]</t>
  </si>
  <si>
    <r>
      <t>HSW Zakład Ciągarnia</t>
    </r>
    <r>
      <rPr>
        <sz val="10"/>
        <rFont val="Arial"/>
        <family val="2"/>
      </rPr>
      <t xml:space="preserve"> Sp. z o.o., ul. Kwiatkowskiego 1, 37-450 Stalowa Wola</t>
    </r>
  </si>
  <si>
    <r>
      <t xml:space="preserve">Zakład Produkcyjno Remontowy Energetyki </t>
    </r>
    <r>
      <rPr>
        <b/>
        <sz val="10"/>
        <rFont val="Arial"/>
        <family val="2"/>
      </rPr>
      <t>JEDLICZE</t>
    </r>
    <r>
      <rPr>
        <sz val="10"/>
        <rFont val="Arial"/>
        <family val="2"/>
      </rPr>
      <t>, ul. Kurkowskiego 86, 38-460 Jedlicze</t>
    </r>
  </si>
  <si>
    <r>
      <t xml:space="preserve">Przedsiębiorstwo Ceramiki Budowlanej </t>
    </r>
    <r>
      <rPr>
        <b/>
        <sz val="10"/>
        <rFont val="Arial"/>
        <family val="2"/>
      </rPr>
      <t>CERAMIKA HARASIUKI</t>
    </r>
    <r>
      <rPr>
        <sz val="10"/>
        <rFont val="Arial"/>
        <family val="2"/>
      </rPr>
      <t xml:space="preserve"> Sp. z o.o., 37-413 Harasiuki</t>
    </r>
  </si>
  <si>
    <t>pomiar z natury</t>
  </si>
  <si>
    <t>Bukowsko</t>
  </si>
  <si>
    <t>stopień pilnośći: II</t>
  </si>
  <si>
    <r>
      <t>Przedsiębiorstwo Gospodarki Komunalnej</t>
    </r>
    <r>
      <rPr>
        <sz val="10"/>
        <rFont val="Arial"/>
        <family val="2"/>
      </rPr>
      <t xml:space="preserve"> Sp. z o.o., ul. Wiślna  2,        39-400 Tarnobrzeg</t>
    </r>
  </si>
  <si>
    <r>
      <t>Euro-Energetyka</t>
    </r>
    <r>
      <rPr>
        <sz val="10"/>
        <rFont val="Arial"/>
        <family val="2"/>
      </rPr>
      <t xml:space="preserve"> Sp. z o.o., ul. Wojska Polskiego 3, 39-300 Mielec</t>
    </r>
  </si>
  <si>
    <r>
      <t>Zakład Metalurgiczny "WSK RZESZÓW" Sp. z o.o.</t>
    </r>
    <r>
      <rPr>
        <sz val="10"/>
        <rFont val="Arial"/>
        <family val="2"/>
      </rPr>
      <t>, ul. Hetmańska 120, 35-078 Rzeszów</t>
    </r>
  </si>
  <si>
    <t>Rejestr przedsiębiorstw eksploatujących instalacje i urządzenia, w których są lub były wykorzystywane substancje stwarzające szczególne zagrożenie dla środowiska (azbest) w województwie podkarpackim za 2008 r.</t>
  </si>
  <si>
    <r>
      <t>m</t>
    </r>
    <r>
      <rPr>
        <vertAlign val="superscript"/>
        <sz val="10"/>
        <rFont val="Arial"/>
        <family val="2"/>
      </rPr>
      <t>2</t>
    </r>
  </si>
  <si>
    <t>Zakłady Chemiczne "SIARKOPOL" Tarnobrzeg Sp. z o.o., 39-402 Tarnobrzeg, ul. Zakładowa 50</t>
  </si>
  <si>
    <t>płyty azsbestowo-cementowe płaskie stosowane w budownictwie</t>
  </si>
  <si>
    <t>płyty azbestowo-cementowe faliste stosowane w budownictwie</t>
  </si>
  <si>
    <t>płyty azbestowo-cementowe płaskie</t>
  </si>
  <si>
    <t xml:space="preserve">transformatory    </t>
  </si>
  <si>
    <t>płyty azbestowo-cementowe płaskie stosowane w budownictwie</t>
  </si>
  <si>
    <t>budynki jednorodzinne, stan dobry</t>
  </si>
  <si>
    <t>płyty azbestowo-cementowe prasowane na sucho okładzinowe</t>
  </si>
  <si>
    <t>stopień pilnosci III</t>
  </si>
  <si>
    <t>Jasielska Spółdzielnia Mieszkaniowa w Jaśle, ul. 3-go Maja 40, 38-200 Jasło</t>
  </si>
  <si>
    <t>budynki w Jaśle                ul. Szajnochy, ul. Szkolna, ul. Sikorskiego, ul. Krasińskiego, ul. Mickiewicza, ul. W.Pola, ul. Baczyńskiego, ul. Bednarska</t>
  </si>
  <si>
    <t>stopień pilności III</t>
  </si>
  <si>
    <t>przydatność do dalszej eksploatacji - dobra</t>
  </si>
  <si>
    <t>Lesko, Plac Konstytucji 3-go Maja 16</t>
  </si>
  <si>
    <t>do 2032r.</t>
  </si>
  <si>
    <t>Lubaczów, ul. Kościuszki 141</t>
  </si>
  <si>
    <t>Przemyśl, ul. Topolowa</t>
  </si>
  <si>
    <t>ul. Kwiatkowskiego 1, 37-450 Stalowa Wola</t>
  </si>
  <si>
    <t>płyty faliste azbestowo-cementowe dla budownictwa typ WF-6</t>
  </si>
  <si>
    <t>ponowna ocena wymagana w czasie do 1 roku</t>
  </si>
  <si>
    <t>uzależniony od wyników nastepnej oceny</t>
  </si>
  <si>
    <t>płyty azbestowo-cementowe znajduja się na dachu hali OPW Wydziału Walcownia i służą jako zewnętrzna ściana osłonowa wywietrznika dachowego</t>
  </si>
  <si>
    <t>płyty azbestowe</t>
  </si>
  <si>
    <t>Operator Gazociągów Przesyłowych GAZ-SYSTEM Sp. z o.o. Oddział w Tarnowie, ul. Bandrowskiego 16A, 33-100 Tarnów</t>
  </si>
  <si>
    <t>Chłodnia wentylatorowa - Tłocznia Gazu Jarosław, ul. Krakowska 54, 37-500 Jarosław</t>
  </si>
  <si>
    <t>płyty azbestowo-cementowe dla budownictwa</t>
  </si>
  <si>
    <t xml:space="preserve">płyty azbestowo-cementowe płaskie i faliste </t>
  </si>
  <si>
    <t>WSK "PZL-Rzeszów"ul. Hetmańska 120, 35-078 Rzeszów</t>
  </si>
  <si>
    <t>WARTOŚĆ Z KOLUMNY "F" DOTYCZY PŁYT FALISTYCH A-C DLA BUDOWNICTWA. Dodatkowo 6 km rur i złączy azbestowo-cementowych o przekroju 200 cm</t>
  </si>
  <si>
    <t xml:space="preserve">stopień pilności II </t>
  </si>
  <si>
    <t>stopień pilności I</t>
  </si>
  <si>
    <t>Stacje transformatorowe</t>
  </si>
  <si>
    <t>DZIAŁAJĄCE</t>
  </si>
  <si>
    <t>pokrycia dachowe budynków mieszkalnych, gospodarczych, wiat i garaży</t>
  </si>
  <si>
    <t>pokrycie dachowe budynków mieszkalnych i gospodarczych</t>
  </si>
  <si>
    <t>Sanockie Zakłady Przemysłu Gumowego "STOMIL SANOK" S.A., ul. Reymonta 19, 38-500 Sanok</t>
  </si>
  <si>
    <t>płyty azbestowo-cementowe płaskie stosowane w budownictwie. Płyty faliste azbestowo-cementowe dla budownictwa</t>
  </si>
  <si>
    <t>Budynki mieszkalne, budynki gospodarcze, garaże</t>
  </si>
  <si>
    <t>płyty azbestowo-cementowe (duże, małe)</t>
  </si>
  <si>
    <t xml:space="preserve">stopień pilności II, III </t>
  </si>
  <si>
    <t>pokrycie dachowe budynku gospodarczego</t>
  </si>
  <si>
    <t>kondensatory olejowe</t>
  </si>
  <si>
    <t>działające, do unieszkodliwienia</t>
  </si>
  <si>
    <t>pokrycia dachowe na budynkach mieszkalnych i gospodarczych-własność osób fizycznych</t>
  </si>
  <si>
    <t>PKP CARGO S.A.Zakład Taboru Nowym Sączu</t>
  </si>
  <si>
    <t>materiały konstrukcyjne zawierajace zabest</t>
  </si>
  <si>
    <t>sukcesywnie w miarę posiadanych środków finansowych</t>
  </si>
  <si>
    <t>corczne przeglądy</t>
  </si>
  <si>
    <t>Elektrociepłownia Rzeszów S.A., ul. Ciepłownicza 8</t>
  </si>
  <si>
    <t>2021 r.</t>
  </si>
  <si>
    <t>płyty stanowią pokrycie budynku</t>
  </si>
  <si>
    <t>płyty płaskie azbestowo-cementowe dla budownictwa</t>
  </si>
  <si>
    <t>płyty eternitowe</t>
  </si>
  <si>
    <t>budynki mieszkalne, inne</t>
  </si>
  <si>
    <t>płyty stanowią element usztywniająco izolujący ułożony na wełnie mineralnej, do których przyklejona jest papa</t>
  </si>
  <si>
    <t xml:space="preserve">inne wyroby zawierajace azbest </t>
  </si>
  <si>
    <t>komory łukowe w wyłącznikach APU oraz w stycznikach S.C. 400 i S.C. 200</t>
  </si>
  <si>
    <t>pokrycia dachowe domów oraz budynków gospodarczych na terenie gminy</t>
  </si>
  <si>
    <t>płyty płaskie i faliste azbestowo-cementowe dla budownictwa</t>
  </si>
  <si>
    <t>pokrycia dachowe na budynkach mieszkalnych i gospodarczych</t>
  </si>
  <si>
    <t>płyty azbestowo-cementowe faliste i płaskie stosowane w budownictwie</t>
  </si>
  <si>
    <t xml:space="preserve">budynki na terenie gminy </t>
  </si>
  <si>
    <t>HSW-Zakład Zespołów Napędowych Sp. z o.o.,          ul. Władysława Grabskiego 23, 37-450 Stalowa Wola</t>
  </si>
  <si>
    <t>budynki gospodarcze i mieszkalne</t>
  </si>
  <si>
    <t>sieć wodociągowa na terenie Miłocina</t>
  </si>
  <si>
    <t>nie stwarza zagrożenia</t>
  </si>
  <si>
    <t xml:space="preserve">na planie sytuacyjnym zakładu zaznaczono miejsca, w których są zamontowane płyty </t>
  </si>
  <si>
    <t>Płyty azbestowe stosowane w budownictwie</t>
  </si>
  <si>
    <t>pokrycia dachów (budynki mieszkalne i gospodarcze)</t>
  </si>
  <si>
    <t>budynek "Naft-Stal" Sp. z o.o., ul. Lotników 2, 38-400 Krosno, wiata magazynowa - dach i ściany,</t>
  </si>
  <si>
    <t>płyty będą zasąapione innym materiałem, w miarę posiadanych środków finansowych</t>
  </si>
  <si>
    <t>obiekt zostanie zaznaczony na planie sytuacyjnym Bazy Techniczno-Gospodarczej</t>
  </si>
  <si>
    <t>pokrycie dachowe budynków mieszkalnych, gospodarczych, wiat, magazynów</t>
  </si>
  <si>
    <t>Huta Nowa 4,5; Huta Krzeszowska, ul. Długa 4; Pęk 5, 37-413 Harasiuki</t>
  </si>
  <si>
    <t>2026-2030 r.</t>
  </si>
  <si>
    <t xml:space="preserve">PGK Sp. z o.o. w Tarnobrzegu, Wydział Uzdatniania Wody w Jeziórku </t>
  </si>
  <si>
    <t>pokrycie dachowe wiaty magazynowej</t>
  </si>
  <si>
    <t>płyty faliste azbestowo-cementowe stosowane w budownictwie</t>
  </si>
  <si>
    <t>eternit</t>
  </si>
  <si>
    <t>ul. Spółdzielcza 8                   37-300 Leżajsk</t>
  </si>
  <si>
    <t>pokrycie dachowe dwóch magazynów</t>
  </si>
  <si>
    <t>płyty falste azbestowo-cementowe</t>
  </si>
  <si>
    <t>stan dobry</t>
  </si>
  <si>
    <t>Zakład Usług Miejskich Sp. z o.o. , ul. Ratuszowa 12, 38-200 Dębica</t>
  </si>
  <si>
    <t>wg. aktualnej oceny  obiekty można bezpiecznie eksploatować, nastepny przeglad maj 2009r.</t>
  </si>
  <si>
    <t>Tarnobrzeg, budynki mieszkalne, wielorodzinne przy ul.:                               ul. Świętej Barbary,             ul. Kopernika,                      ul. Konstytucji 3 Maja,              ul. Kossaka,              ul. Kwiatkowskiego,                ul. Zwierzyniecka</t>
  </si>
  <si>
    <t>w 2008 - 363,08 m2</t>
  </si>
  <si>
    <t>większość określona zapisem: bezzwłocznie, ale deklarowany termin to rok 2010 lub 2012-2015</t>
  </si>
  <si>
    <t>wymiana pokrycia dachu</t>
  </si>
  <si>
    <t>39-402 Tarnobrzeg, ul. Zakładowa 50, oddział kwasu akumulatorowego i związków glinu</t>
  </si>
  <si>
    <t>wykonane zostanie zabezpieczenie powierzchni przez malowanie</t>
  </si>
  <si>
    <t>PGE DYSTRYBUCJA Sp. z o.o., ul. 8-go Marca 6, 35-959 Rzeszów</t>
  </si>
  <si>
    <t>Urządzenia zawierające PCB zostana przekazane uprawnionym firmom do 30 czerwca 2010</t>
  </si>
  <si>
    <t>sukcesywnie zgodnie z oceną stanu i możliwości bezpiecznego użytkowania wyrobów zawierajacych azbest lub w czasie remontu urządzeń w których jest zabudowany</t>
  </si>
  <si>
    <t>płyty stanowią okładzinę elewacji zewnętrznych ścian podłuznych hali produkcyjnej w pasie nadokiennym</t>
  </si>
  <si>
    <t xml:space="preserve">budynki mieszkalne, gospodarcze, garaże </t>
  </si>
  <si>
    <t>planowane do wycofania do 2010 r.</t>
  </si>
  <si>
    <t>ul. Lwowska 52                        37-700 Przemyśl</t>
  </si>
  <si>
    <t>płyty azbestowo-cementowe płaskie stosowane w budownictwie "ocekol"</t>
  </si>
  <si>
    <t>płyty azbestowo-cementowe stanowią obicia od wewnątrz stropodachów i są zabezpieczone przez trzykrotne malowanie farbami ftalowymi</t>
  </si>
  <si>
    <t>stopień pilności II bezpieczne użytkowanie, ponowna ocena do roku czasu</t>
  </si>
  <si>
    <t>pokrycia dachowe budynków mieszkalnych, gospodarczych, garaży</t>
  </si>
  <si>
    <t>płyty azbestowe płaskie i faliste</t>
  </si>
  <si>
    <t>pokrycia dachowe budynków mieszkalnych, gospodarczych i garaży</t>
  </si>
  <si>
    <t>pokrycia dachowe budynków</t>
  </si>
  <si>
    <t>pokrycie dachowe budynku</t>
  </si>
  <si>
    <t>płyty azbestowo-cementowe płaskie i faliste dla budownictwa</t>
  </si>
  <si>
    <t>Okręgowa Spółdzielnia Mleczarska, 36-220 Jasienica Rosielna</t>
  </si>
  <si>
    <t>do roku 2020</t>
  </si>
  <si>
    <t>ul. Słoneczna 5                         39-200 Dębica</t>
  </si>
  <si>
    <t>stopień pilności II     ponowna ocena wymagana w czasie do 1 roku</t>
  </si>
  <si>
    <t>pokrycie budynków mieszkalnych i gospodarczych</t>
  </si>
  <si>
    <t>3 obiekty budowlane pokryte eternitem zaznaczone na planie Zakładu</t>
  </si>
  <si>
    <t>stopień pilności I lub II</t>
  </si>
  <si>
    <t>budynki mieszkalne i gopodarcze (pokrycie i ocieplenie)</t>
  </si>
  <si>
    <t>Pokrycia dachowe</t>
  </si>
  <si>
    <t>Według inwentaryzacji na koniec lat 90</t>
  </si>
  <si>
    <t>Płyty faliste azbestowo-cementowe</t>
  </si>
  <si>
    <t>budynki mieszkalne i gospodarcze</t>
  </si>
  <si>
    <t>RZESZÓW</t>
  </si>
  <si>
    <t>PRZEMYŚL</t>
  </si>
  <si>
    <t>KROSNO</t>
  </si>
  <si>
    <t>(grodzki)</t>
  </si>
  <si>
    <t>TARNOBRZEG</t>
  </si>
  <si>
    <t>Ilość [ton]</t>
  </si>
  <si>
    <t>Ilość PCB łącznie [ton]</t>
  </si>
  <si>
    <t>płyty azbestowo-cementowe płaskie stosoweane w budownictwie</t>
  </si>
  <si>
    <t>pokrycia budynków</t>
  </si>
  <si>
    <t>Miejsce występowania wyrobów</t>
  </si>
  <si>
    <t>Azbest</t>
  </si>
  <si>
    <t>PCB</t>
  </si>
  <si>
    <t>Inne substancje</t>
  </si>
  <si>
    <t>Lp.</t>
  </si>
  <si>
    <t>Powiat</t>
  </si>
  <si>
    <t>Gmina</t>
  </si>
  <si>
    <t>Nazwa wyrobu zawierającego azbest</t>
  </si>
  <si>
    <t>Uwagi</t>
  </si>
  <si>
    <t>Nazwa instalacji i urządzeń zawierających PCB</t>
  </si>
  <si>
    <t>Ilość urządzeń [szt.]</t>
  </si>
  <si>
    <t>Stan instalacji lub urządzeń</t>
  </si>
  <si>
    <t>Data i sposób usunięcia lub zastąpienia PCB inną substancją</t>
  </si>
  <si>
    <t>Nazwa wyrobu</t>
  </si>
  <si>
    <t>płyty azbestowo-cementowe płaskie i faliste</t>
  </si>
  <si>
    <t>budynki jednorodzinne i inne</t>
  </si>
  <si>
    <t>Ilość [szt.]</t>
  </si>
  <si>
    <t>1.</t>
  </si>
  <si>
    <t>BIESZCZADZKI</t>
  </si>
  <si>
    <t>Czarna</t>
  </si>
  <si>
    <t>bd.</t>
  </si>
  <si>
    <t>-</t>
  </si>
  <si>
    <t>Ustrzyki Dolne</t>
  </si>
  <si>
    <t>RAZEM</t>
  </si>
  <si>
    <t>2.</t>
  </si>
  <si>
    <t>BRZOZOWSKI</t>
  </si>
  <si>
    <t>Jasienica Rosielna</t>
  </si>
  <si>
    <t>3.</t>
  </si>
  <si>
    <t>DĘBICKI</t>
  </si>
  <si>
    <t>Brzostek</t>
  </si>
  <si>
    <t>Dębica (miejska)</t>
  </si>
  <si>
    <t>Jodłowa</t>
  </si>
  <si>
    <t>Pilzno</t>
  </si>
  <si>
    <t>Żyraków</t>
  </si>
  <si>
    <t>4.</t>
  </si>
  <si>
    <t>JAROSŁAWSKI</t>
  </si>
  <si>
    <t>Jarosław (miejska)</t>
  </si>
  <si>
    <t>Pawłosiów</t>
  </si>
  <si>
    <t>Pruchnik</t>
  </si>
  <si>
    <t>Radymno (miejska)</t>
  </si>
  <si>
    <t>Radymno (wiejska)</t>
  </si>
  <si>
    <t>Rokietnica</t>
  </si>
  <si>
    <t>5.</t>
  </si>
  <si>
    <t>JASIELSKI</t>
  </si>
  <si>
    <t>Brzyska</t>
  </si>
  <si>
    <t>Jasło (wiejska)</t>
  </si>
  <si>
    <t>Kołaczyce</t>
  </si>
  <si>
    <t>Krempna</t>
  </si>
  <si>
    <t>Nowy Żmigród</t>
  </si>
  <si>
    <t>Osiek Jasielski</t>
  </si>
  <si>
    <t>budynki mieszkalne i gopodarcze</t>
  </si>
  <si>
    <t>płyty azbestowo-cementowe dla budownictwa faliste i płaskie</t>
  </si>
  <si>
    <t>płyty znajdują się na dachach budynków mieszkalnyh i gospodarczych</t>
  </si>
  <si>
    <t>Skołyszyn</t>
  </si>
  <si>
    <t>6.</t>
  </si>
  <si>
    <t>KOLBUSZOWSKI</t>
  </si>
  <si>
    <t>Cmolas</t>
  </si>
  <si>
    <t>Kolbuszowa</t>
  </si>
  <si>
    <t>Majdan Królewski</t>
  </si>
  <si>
    <t>Niwiska</t>
  </si>
  <si>
    <t>Dzikowiec</t>
  </si>
  <si>
    <t>7.</t>
  </si>
  <si>
    <t>8.</t>
  </si>
  <si>
    <t>KROŚNIEŃSKI</t>
  </si>
  <si>
    <t>Chorkówka</t>
  </si>
  <si>
    <t>Dukla</t>
  </si>
  <si>
    <t>Iwonicz Zdrój</t>
  </si>
  <si>
    <t>Jedlicze</t>
  </si>
  <si>
    <t>Korczyna</t>
  </si>
  <si>
    <t>Miejsce Piastowe</t>
  </si>
  <si>
    <t>Rymanów</t>
  </si>
  <si>
    <t>Wojaszówka</t>
  </si>
  <si>
    <t>9.</t>
  </si>
  <si>
    <t>Lesko</t>
  </si>
  <si>
    <t>Olszanica</t>
  </si>
  <si>
    <t>Solina</t>
  </si>
  <si>
    <t>10.</t>
  </si>
  <si>
    <t>LEŻAJSKI</t>
  </si>
  <si>
    <t>Grodzisko Dolne</t>
  </si>
  <si>
    <t>Kuryłówka</t>
  </si>
  <si>
    <t>Leżajsk (miejska)</t>
  </si>
  <si>
    <t>Nowa Sarzyna</t>
  </si>
  <si>
    <t>11.</t>
  </si>
  <si>
    <t>LUBACZOWSKI</t>
  </si>
  <si>
    <t>Cieszanów</t>
  </si>
  <si>
    <t>Lubaczów (miejska)</t>
  </si>
  <si>
    <t>Narol</t>
  </si>
  <si>
    <t>Stary Dzików</t>
  </si>
  <si>
    <t>Wielkie Oczy</t>
  </si>
  <si>
    <t>12.</t>
  </si>
  <si>
    <t>ŁAŃCUCKI</t>
  </si>
  <si>
    <t>Białobrzegi</t>
  </si>
  <si>
    <t>Łańcut (miejska)</t>
  </si>
  <si>
    <t>Łańcut (wiejska)</t>
  </si>
  <si>
    <t>Żołynia</t>
  </si>
  <si>
    <t>13.</t>
  </si>
  <si>
    <t>MIELECKI</t>
  </si>
  <si>
    <t>Borowa</t>
  </si>
  <si>
    <t>Czermin</t>
  </si>
  <si>
    <t>Gawłuszowice</t>
  </si>
  <si>
    <t>Mielec (wiejska)</t>
  </si>
  <si>
    <t>Padew Narodowa</t>
  </si>
  <si>
    <t>Radomyśl Wielki</t>
  </si>
  <si>
    <t>Tuszów Narodowy</t>
  </si>
  <si>
    <t>14.</t>
  </si>
  <si>
    <t>NIŻAŃSKI</t>
  </si>
  <si>
    <t>Harasiuki</t>
  </si>
  <si>
    <t>Jarocin</t>
  </si>
  <si>
    <t>Rudnik n/Sanem</t>
  </si>
  <si>
    <t>Ulanów</t>
  </si>
  <si>
    <t>15.</t>
  </si>
  <si>
    <t>16.</t>
  </si>
  <si>
    <t>Krasiczyn</t>
  </si>
  <si>
    <t>Medyka</t>
  </si>
  <si>
    <t>Orły</t>
  </si>
  <si>
    <t>Przemyśl</t>
  </si>
  <si>
    <t>Żurawica</t>
  </si>
  <si>
    <t>17.</t>
  </si>
  <si>
    <t>PRZEWORSKI</t>
  </si>
  <si>
    <t>Gać</t>
  </si>
  <si>
    <t>Jawornik Polski</t>
  </si>
  <si>
    <t>Kańczuga</t>
  </si>
  <si>
    <t>Przeworsk (miejska)</t>
  </si>
  <si>
    <t>płyty azbestowo-cementowe faliste i płaskie stosowane w  budownictwie</t>
  </si>
  <si>
    <t>Zarzecze</t>
  </si>
  <si>
    <t>18.</t>
  </si>
  <si>
    <t>ROPCZYCKO-SĘDZISZOWSKI</t>
  </si>
  <si>
    <t>WO1, W02</t>
  </si>
  <si>
    <t>Iwierzyce</t>
  </si>
  <si>
    <t>Ostrów</t>
  </si>
  <si>
    <t>Ropczyce</t>
  </si>
  <si>
    <t>Wielopole Skrzyńskie</t>
  </si>
  <si>
    <t>19.</t>
  </si>
  <si>
    <t>20.</t>
  </si>
  <si>
    <t>RZESZOWSKI</t>
  </si>
  <si>
    <t>Błażowa</t>
  </si>
  <si>
    <t>Boguchwała</t>
  </si>
  <si>
    <t>Chmielnik</t>
  </si>
  <si>
    <t>Dynów (miejska)</t>
  </si>
  <si>
    <t>Dynów (wiejska)</t>
  </si>
  <si>
    <t>Głogów Małopolski</t>
  </si>
  <si>
    <t>Hyżne</t>
  </si>
  <si>
    <t>Kamień</t>
  </si>
  <si>
    <t>Krasne</t>
  </si>
  <si>
    <t>Sokołów Małopolski</t>
  </si>
  <si>
    <t>Świlcza</t>
  </si>
  <si>
    <t>Tyczyn</t>
  </si>
  <si>
    <t>21.</t>
  </si>
  <si>
    <t>SANOCKI</t>
  </si>
  <si>
    <t>Besko</t>
  </si>
  <si>
    <t>Sanok (miejska)</t>
  </si>
  <si>
    <t>Sanok (wiejska)</t>
  </si>
  <si>
    <t>Zagórz</t>
  </si>
  <si>
    <t>Zarszyn</t>
  </si>
  <si>
    <t>22.</t>
  </si>
  <si>
    <t>STALOWOWOLSKI</t>
  </si>
  <si>
    <t>Pysznica</t>
  </si>
  <si>
    <t>Radomyśl nad Sanem</t>
  </si>
  <si>
    <t>Stalowa Wola</t>
  </si>
  <si>
    <t>23.</t>
  </si>
  <si>
    <t>STRZYŻOWSKI</t>
  </si>
  <si>
    <t>Czudec</t>
  </si>
  <si>
    <t>Niebylec</t>
  </si>
  <si>
    <t>Strzyżów</t>
  </si>
  <si>
    <t>Wiśniowa</t>
  </si>
  <si>
    <t>24.</t>
  </si>
  <si>
    <t>25.</t>
  </si>
  <si>
    <t>TARNOBRZESKI</t>
  </si>
  <si>
    <t>Baranów Sandomierski</t>
  </si>
  <si>
    <t>Gorzyce</t>
  </si>
  <si>
    <t>Grębów</t>
  </si>
  <si>
    <t>Nowa Dęba</t>
  </si>
  <si>
    <t>płyty faliste azbesowo-cementowe dla budownictwa</t>
  </si>
  <si>
    <t>Wyroby zawierające azbest, których wykorzystywanie zostało zakończone</t>
  </si>
  <si>
    <t>Nazwa i adres</t>
  </si>
  <si>
    <t>Nazwa, rodzaj wyrobu</t>
  </si>
  <si>
    <t>Ilość [Mg]</t>
  </si>
  <si>
    <t>Przydatność do dalszej eksploatacji</t>
  </si>
  <si>
    <t>Inne istotne informacje o wyrobach</t>
  </si>
  <si>
    <t>26.</t>
  </si>
  <si>
    <t>27.</t>
  </si>
  <si>
    <t>28.</t>
  </si>
  <si>
    <t>29.</t>
  </si>
  <si>
    <t>30.</t>
  </si>
  <si>
    <t>31.</t>
  </si>
  <si>
    <t>Rejestr przedsiębiorstw eksploatujących instalacje i urządzenia, w których są lub były wykorzystywane substancje stwarzające szczególne zagrożenie dla środowiska (PCB) w województwie podkarpackim</t>
  </si>
  <si>
    <t>Wykorzystujący PCB</t>
  </si>
  <si>
    <t>Użytkowane instalacje i urządzenia</t>
  </si>
  <si>
    <t>Urządzenia usunięte lub unieszkodliwione</t>
  </si>
  <si>
    <t xml:space="preserve"> Nazwa instalacji lub urządzeń zawierających PCB</t>
  </si>
  <si>
    <t>Data i sposób usunięcia lub zastąpienia PCB</t>
  </si>
  <si>
    <t>transformatory</t>
  </si>
  <si>
    <t>działające</t>
  </si>
  <si>
    <t>wymiana do czerwca 2010 r.</t>
  </si>
  <si>
    <t>kondensatory</t>
  </si>
  <si>
    <t>Krosno: ul. Mickiewicza 10,11,13,14,15,17,18,19,21,22,23,24, ul. Powstańców Warszawskich 84,90,94,96, ul. Bohaterów Westerplatte 21,23,25,27,28,30,32, ul. Podchorążych 7,15,17,23, ul.Wojska Polskiego 11,38,59, ul.Armii Krajowej 8, ul. Grodzka 63,65,67, ul. Piastowska 60,62,64, ul. Krakowska 13, ul. Czajkowskiego 38 a, 38 c, ul. Popiełuszki 83, ul. Łukasiewicza 25, 29.</t>
  </si>
  <si>
    <t>płyty azbestowo-cementowe płaskie stosowane w budownictwie, rury i złącza azbestowo-cementowe</t>
  </si>
  <si>
    <t>stopień pilności II i III</t>
  </si>
  <si>
    <t>spis z natury</t>
  </si>
  <si>
    <t>Rafineria Nafty Jedlicze S.A., 38-460 Jedlicze, ul. Trzecieskiego 14</t>
  </si>
  <si>
    <t>ul. Trzecieskiego 14, Jedlicze</t>
  </si>
  <si>
    <t>ul. Trakt Węgierski 15, Dukla</t>
  </si>
  <si>
    <t>ul. Tokarskich 2, Jedlicze</t>
  </si>
  <si>
    <t>ul. Piwarskiego 22 i 24, Iwonicz Zdrój</t>
  </si>
  <si>
    <t>dokumentacja techniczna</t>
  </si>
  <si>
    <t>URZĄD MARSZAŁKOWSKI WOJEWÓDZTWA PODKARPACKIEGO</t>
  </si>
  <si>
    <t>Krośnieńska Spółdzielnia Mieszkaniowa, 38-400 Krosno, ul. Woj. Polskiego 41</t>
  </si>
  <si>
    <t>pokrycia dachowe</t>
  </si>
  <si>
    <t xml:space="preserve">transformator typ At0354/22 produkcji czechosłowackiej z 1980 r.    </t>
  </si>
  <si>
    <t>uszkodzony-nie eksploatowany, zabezpieczony przed wyciekiem olejów chłodniczych</t>
  </si>
  <si>
    <t>planowane usunięcie do 30.06.2008 r.</t>
  </si>
  <si>
    <t>Płyty azbestowo - cementowe płaskie i faliste</t>
  </si>
  <si>
    <t>płyty azbestowo-cementowe płaskie, faliste stosowane w  budownictwie</t>
  </si>
  <si>
    <t>32.</t>
  </si>
  <si>
    <t>33.</t>
  </si>
  <si>
    <t>34.</t>
  </si>
  <si>
    <t>125 budynków mieszkalnych</t>
  </si>
  <si>
    <t>115 budynków gospodarczych</t>
  </si>
  <si>
    <t>35.</t>
  </si>
  <si>
    <t>36.</t>
  </si>
  <si>
    <t>działające, stan bardzo dobry</t>
  </si>
  <si>
    <t>nie określono</t>
  </si>
  <si>
    <t>37.</t>
  </si>
  <si>
    <t>38.</t>
  </si>
  <si>
    <t>budynki na terenie gminy</t>
  </si>
  <si>
    <t>płyty faliste i płaskie azbestowo-cementowe dla budownictwa</t>
  </si>
  <si>
    <t>pokrycia dachowe budynków mieszkalnych i gospodarczych</t>
  </si>
  <si>
    <t>płyty azbestowo-cementowe faliste dla budownictwa</t>
  </si>
  <si>
    <t>pokrycie budynków mieszkalnych i gospodarczych, magazynów</t>
  </si>
  <si>
    <t>Plastbud Sp. z o.o., 39-205 Pustków 164 B</t>
  </si>
  <si>
    <t>płyty azbestowo-cementowe płaskie i faliste stosowane w budownictwie</t>
  </si>
  <si>
    <t>przeznaczone do unieszkodliwienia</t>
  </si>
  <si>
    <t>pokrycia dachowe - eternit</t>
  </si>
  <si>
    <t>informacja negatywna spowodowana tym, że w 2008 osoby nie będące przedsiebiorcami nie przedłożyły informacji</t>
  </si>
  <si>
    <r>
      <t xml:space="preserve">Telekomunikacja Polska S.A., Pion Administracji Region Zarządzania Standardami i Zasobami - Wschód, </t>
    </r>
    <r>
      <rPr>
        <sz val="10"/>
        <rFont val="Arial"/>
        <family val="2"/>
      </rPr>
      <t>20-007 Lublin, ul. Peowiaków 13</t>
    </r>
  </si>
  <si>
    <r>
      <t xml:space="preserve">HSW Huta Stali Jakościowych S.A., </t>
    </r>
    <r>
      <rPr>
        <sz val="10"/>
        <rFont val="Arial"/>
        <family val="2"/>
      </rPr>
      <t>ul. Kwiatkowskiego 1, 37-450 Stalowa Wola</t>
    </r>
  </si>
  <si>
    <t>Wyroby zazbestowe znajdują się w obiektach budowlanych przeznaczonych do przebudowy</t>
  </si>
  <si>
    <t>ForgeX Polska Sp. z o. o., ul. Hetmańska 120, 35-078 Rzeszów</t>
  </si>
  <si>
    <t>sukcesywnie zgodnie z oceną stanu i mozliwości bezpiecznego użytkowania wyrobów zawierających azbest</t>
  </si>
  <si>
    <t>0.1</t>
  </si>
  <si>
    <t>Odkupienie 2 suszarek przez TECH-TRADE</t>
  </si>
  <si>
    <t>0,155 Mg przeznaczone do unieszkodliwienia, kondensator W-68, P29 - 0,756 Mg - nieczynne</t>
  </si>
  <si>
    <t>do 30.06.2010 r.</t>
  </si>
  <si>
    <t xml:space="preserve">płyty falsite azbestowo-cementowe dla budownictwa </t>
  </si>
  <si>
    <t>Okręgowa Spółdzielnia Mleczarska, ul. Staszica 1, 37-450 Stalowa Wola</t>
  </si>
  <si>
    <t>pokrycie dachu</t>
  </si>
  <si>
    <t>Gospodarstwa domowe na terenie całeg gminy</t>
  </si>
  <si>
    <t>pokrycia budynków mieszkalnych i gospodarczych</t>
  </si>
  <si>
    <t>pokrycie dachowe budynków mieszkalnych i gospodarczych na terenie gminy</t>
  </si>
  <si>
    <t>pokrycie dachowe budynków inwentarskich, inwentarsko-składowych i gospodarczych na terenie gminy</t>
  </si>
  <si>
    <t>Przewidywany termin usunięcia wyrobu</t>
  </si>
  <si>
    <t>Rok zaprzestania wykorzystywania wyrobów</t>
  </si>
  <si>
    <t>Planowane usunięcia wyrobów</t>
  </si>
  <si>
    <t>Właściciel/zarządca/użytkownik</t>
  </si>
  <si>
    <t>Miejsce, adres wykorzystywania wyrobów</t>
  </si>
  <si>
    <t>Wyroby zawierające azbest i miejsce ich wykorzystywania</t>
  </si>
  <si>
    <t>Łączna ilość [ton]</t>
  </si>
  <si>
    <t>ton</t>
  </si>
  <si>
    <t>szt.</t>
  </si>
  <si>
    <t xml:space="preserve">budynki mieszkalne, gospodarcze </t>
  </si>
  <si>
    <t>Termin usunięcia zależny od wyników następnej oceny</t>
  </si>
  <si>
    <t>Administracja Domów Mieszkalnych Sp. z o.o., 39-200 Dębica, ul. Raczyńskich 7</t>
  </si>
  <si>
    <t>Dębica ul. Kraszewskiego 18</t>
  </si>
  <si>
    <t>FENICE Poland Sp. z o.o. JO Krosno, ul. Okulickiego 7, 38-400 Krosno</t>
  </si>
  <si>
    <t>Izolacje natryskowe środkami zawierającymi azbest i inne wyroby zawierające azbest</t>
  </si>
  <si>
    <t>własność osób fizycznych, spółdzielnia mieszkaniowa, tereny ogrudków działkowych</t>
  </si>
  <si>
    <t>brak informacji od osób fizycznych</t>
  </si>
  <si>
    <t>Przydatne do dalszej eksploatacji</t>
  </si>
  <si>
    <t>plan sytuacyjny</t>
  </si>
  <si>
    <t>2004/2007</t>
  </si>
  <si>
    <t>Przekazano do składowania przez Zakłady Produkcyjno-Usługowe INSTAL-REM Sp. z o.o., ul. Hanasiewicza 19, 35-103 Rzeszów</t>
  </si>
  <si>
    <t xml:space="preserve">Miejsca wstępowania azbestu zawiera tabela </t>
  </si>
  <si>
    <t>AUTOSAN S.A., ul. Lipińskiego 109, 38-500 Sanok</t>
  </si>
  <si>
    <t>Hala nr 12</t>
  </si>
  <si>
    <t>płyty faliste a-c dla budownictwa</t>
  </si>
  <si>
    <t>Płyty faliste azbestowo -cementowe</t>
  </si>
  <si>
    <t>budynek malarni</t>
  </si>
  <si>
    <t>wymiana lub naprawa wymagana bezzwłocznie</t>
  </si>
  <si>
    <t>magazyn Wydziału Utrzymania Ruchu</t>
  </si>
  <si>
    <t>Ponowna ocena w czasie do 1 roku</t>
  </si>
  <si>
    <t>przekazano Firmie Remontowo Budowlanej "RAGAR" mgr inż.. Radosław Rokosz, ul. Kwiatkowskiego 8, 33-101 Tarnów</t>
  </si>
  <si>
    <t>Zakład Usług Miejskich Sp. z o.o., ul. Ratuszowa 12, 38-200 Dębica</t>
  </si>
  <si>
    <t>Pokrycie dachów wiat magazynowych nie przeznaczonych na stały pobyt ludzi</t>
  </si>
  <si>
    <r>
      <t>Łączna ilość [m</t>
    </r>
    <r>
      <rPr>
        <b/>
        <vertAlign val="superscript"/>
        <sz val="10"/>
        <rFont val="Arial"/>
        <family val="2"/>
      </rPr>
      <t>2</t>
    </r>
    <r>
      <rPr>
        <b/>
        <sz val="10"/>
        <rFont val="Arial"/>
        <family val="2"/>
      </rPr>
      <t>]</t>
    </r>
  </si>
  <si>
    <r>
      <t>Ilość PCB łącznie [m</t>
    </r>
    <r>
      <rPr>
        <b/>
        <vertAlign val="superscript"/>
        <sz val="10"/>
        <rFont val="Arial"/>
        <family val="2"/>
      </rPr>
      <t>3</t>
    </r>
    <r>
      <rPr>
        <b/>
        <sz val="10"/>
        <rFont val="Arial"/>
        <family val="2"/>
      </rPr>
      <t>]</t>
    </r>
  </si>
  <si>
    <r>
      <t>m</t>
    </r>
    <r>
      <rPr>
        <vertAlign val="superscript"/>
        <sz val="10"/>
        <rFont val="Arial"/>
        <family val="2"/>
      </rPr>
      <t>3</t>
    </r>
  </si>
  <si>
    <t>płyty faliste azbestowo-cementowe dla budownictwa</t>
  </si>
  <si>
    <t>okresowej wymiany z tytułu zużycia wyrobu - nie przewiduje się, planowany termin całkowitego usunięcia-2030r.</t>
  </si>
  <si>
    <t>miejsca występowania wyrobów zawierajacych azbest na terenie zakładu są zaznaczone na planie sytuacyjnym</t>
  </si>
  <si>
    <t>2006 r.</t>
  </si>
  <si>
    <t xml:space="preserve">płyty azbestowo-cementowe płaskie i faliste stosowane w budownictwie </t>
  </si>
  <si>
    <t xml:space="preserve">pokrycia budynków mieszkalnych i gospodarczych  </t>
  </si>
  <si>
    <t>płyty azbestowe faliste</t>
  </si>
  <si>
    <t>pokrycia dachowe budynków mieszkalnych i gospodarczych st. Zużycia 30%</t>
  </si>
  <si>
    <t xml:space="preserve">pokrycie </t>
  </si>
  <si>
    <t>płyty azbestowo-cementowe</t>
  </si>
  <si>
    <t>na budynkach mieszkalnych, gospodarczych i warsztatowych na terenie gminy</t>
  </si>
  <si>
    <t>pty azbestowo-cementowe płaskie dla budownictwa</t>
  </si>
  <si>
    <t>budynki mieszkalne, gospodarcze, wiaty, garaże</t>
  </si>
  <si>
    <t>obiekty przy ul. Kurkowskiego 86, 38-460 Jedlicze</t>
  </si>
  <si>
    <t>Jarosław - ulice: Sowińskiego, Dąbrowskiego, Zgody, Pasieka, Pawłosiowska, Pogodna, Dz.Mag.Przem.Munina, Kosynierska, 8-go Marca, Jasna, Oś. 3-go Maja, Mączyńskiego, Strzelecka, Rybacka, Piastów, Wandy, Munina</t>
  </si>
  <si>
    <t>rury i złącza azbestowo-cementowe</t>
  </si>
  <si>
    <t>m3</t>
  </si>
  <si>
    <t>czynne sieci wodociągowe są w dobrym stanie technicznym o mocnej strukturze włókien nie narażone na wpływy zewnętrzne; suma oceny punktów 35</t>
  </si>
  <si>
    <t>do 2032 r.</t>
  </si>
  <si>
    <t>Zakład Metalurgiczny "WSK Rzeszów"Sp. z o.o., ul. Hetmańska 120, 35-078 Rzeszów</t>
  </si>
  <si>
    <t>izolacja pleciona, sznury</t>
  </si>
  <si>
    <t>stopień pilności II</t>
  </si>
  <si>
    <t>sukcesywnie zgodnie z oceną stanu i możliwości bezpiecznego użytkowania wyrobów zawierajacych azbest</t>
  </si>
  <si>
    <t>izolacja przewodów gazowych pieców, zabudowana pod płaszczem gipsowo-cementowym</t>
  </si>
  <si>
    <t>wyroby cierne azbestowo-kauczukowe</t>
  </si>
  <si>
    <t>okładziny hamulców wind i suwnic</t>
  </si>
  <si>
    <t>Zakład Metalurgiczny "WSK Rzeszów"Sp. z o.o.,      ul. Hetmańska 120, 35-078 Rzeszów</t>
  </si>
  <si>
    <t>tektura izolacyjna</t>
  </si>
  <si>
    <t>materiały izolacyjne zabudowane szczelnie w urządzeniach technologicznych</t>
  </si>
  <si>
    <t>inne wyroby zawierajace azbest - tynk zawierajacy azbest</t>
  </si>
  <si>
    <t>płaszcz z zaprawy budowlanej na izolacji cieplnej rurociągów w kanałach ciepłowniczych</t>
  </si>
  <si>
    <t>Ilość [m2]</t>
  </si>
  <si>
    <r>
      <t xml:space="preserve">Federal-Mogul Gorzyce S.A. </t>
    </r>
    <r>
      <rPr>
        <sz val="10"/>
        <rFont val="Arial"/>
        <family val="2"/>
      </rPr>
      <t>ul. Odlewników 52, 39-432 Gorzyce</t>
    </r>
    <r>
      <rPr>
        <b/>
        <sz val="10"/>
        <rFont val="Arial"/>
        <family val="2"/>
      </rPr>
      <t xml:space="preserve"> </t>
    </r>
  </si>
  <si>
    <r>
      <t xml:space="preserve">Zakład Produkcyjno Remontowy Energetyki JEDLICZE, </t>
    </r>
    <r>
      <rPr>
        <sz val="10"/>
        <rFont val="Arial"/>
        <family val="2"/>
      </rPr>
      <t>ul. Kurkowskiego 86, 38-460 Jedlicze</t>
    </r>
  </si>
  <si>
    <r>
      <t>Przedsiębiorstwo Wodociągów i Kanalizacji w Jarosławiu Sp. z o.o.,</t>
    </r>
    <r>
      <rPr>
        <sz val="10"/>
        <rFont val="Arial"/>
        <family val="2"/>
      </rPr>
      <t xml:space="preserve"> ul. Hetmana Jana Tarnowskiego 28, 37-500 Jarosław</t>
    </r>
  </si>
  <si>
    <r>
      <t>Zakład Metalurgiczny WSK Rzeszów Sp. z o.o.,</t>
    </r>
    <r>
      <rPr>
        <sz val="10"/>
        <rFont val="Arial"/>
        <family val="2"/>
      </rPr>
      <t xml:space="preserve"> ul. Hetmańska 120, 35-078 Rzeszów</t>
    </r>
  </si>
  <si>
    <r>
      <t xml:space="preserve">Sanockie Zakłady Przemysłu Gumowego "STOMIL SANOK" S.A., </t>
    </r>
    <r>
      <rPr>
        <sz val="10"/>
        <rFont val="Arial"/>
        <family val="2"/>
      </rPr>
      <t>ul. Reymonta 19, 38-500 Sanok</t>
    </r>
  </si>
  <si>
    <r>
      <t xml:space="preserve">Nadleśnictwo Leżajsk </t>
    </r>
    <r>
      <rPr>
        <sz val="10"/>
        <rFont val="Arial"/>
        <family val="2"/>
      </rPr>
      <t>ul. Tomasza Michałka 48, 37-300 Leżajsk</t>
    </r>
  </si>
  <si>
    <r>
      <t xml:space="preserve">PKP CARGO S. A. </t>
    </r>
    <r>
      <rPr>
        <sz val="10"/>
        <rFont val="Arial"/>
        <family val="2"/>
      </rPr>
      <t>Zakład Taboru w Nowym Sączu, ul. Wyspiańskiego 1, 33-300 Nowy Sącz</t>
    </r>
  </si>
  <si>
    <r>
      <t>HSW-Zakład Zespołów Napędowych Sp. z o.o.,</t>
    </r>
    <r>
      <rPr>
        <sz val="10"/>
        <rFont val="Arial"/>
        <family val="2"/>
      </rPr>
      <t xml:space="preserve">                    ul. Władysława Grabskiego 23,       37-450 Stalowa Wola</t>
    </r>
  </si>
  <si>
    <t>Horyniec - Zdrój</t>
  </si>
  <si>
    <t xml:space="preserve"> budynki mieszkalne, gospodarcze, garaże</t>
  </si>
  <si>
    <t>budynki mieszkalne jednorodzinne, wielorodzinne, gospodarcze</t>
  </si>
  <si>
    <t>AXTONE S.A., UL. Zielona 2, 37-220 Kańczuga</t>
  </si>
  <si>
    <t>37-220 Kańczuga, ul. Zielona 2</t>
  </si>
  <si>
    <t>pokrycie dachowe budynków gospodarczych, mieszkalnych, 200 m2 - wykorzystywanie zostało zakończone</t>
  </si>
  <si>
    <t>Urząd Marszałkowski Województwa Podkarpackiego</t>
  </si>
  <si>
    <t>płyty azbestowo-cementowe faliste stosowane dla budownictwa</t>
  </si>
  <si>
    <t>815 szt. budynków</t>
  </si>
  <si>
    <t>pokrycia dachowe (budynki mieszkalne, gospodarcze)</t>
  </si>
  <si>
    <r>
      <t>Budownictwo Naftowe "NAFTOMONTAŻ" Sp. z o.o.</t>
    </r>
    <r>
      <rPr>
        <sz val="10"/>
        <rFont val="Arial"/>
        <family val="2"/>
      </rPr>
      <t xml:space="preserve">      ul. Łukasiewicza 89                         38-400 Krosno</t>
    </r>
  </si>
  <si>
    <r>
      <t>Przedsiebiorstwo Gospodarki Komunalnej Sp. z o.o.                      u</t>
    </r>
    <r>
      <rPr>
        <sz val="10"/>
        <rFont val="Arial"/>
        <family val="2"/>
      </rPr>
      <t>l. Wiślana 1, 39-400 Tarnobrzeg</t>
    </r>
  </si>
  <si>
    <r>
      <t>Rolniczo-Handlowa Spółdzielnia Pracy w Leżajsku</t>
    </r>
    <r>
      <rPr>
        <sz val="10"/>
        <rFont val="Arial"/>
        <family val="2"/>
      </rPr>
      <t xml:space="preserve"> ul. Spółdzielcza 8 37-300 Leżajsk</t>
    </r>
  </si>
  <si>
    <t>Naterenie gminy wszystkie transformatory poddane były badaniom na zawartość PCB i nie stwierdzono ich zawartości</t>
  </si>
  <si>
    <t>pokrycia dachowe budynków mieszkalnych i gospodarczych,w 2008 r. usunięto 12,5 Mg eternitu</t>
  </si>
  <si>
    <t>Rolniczo Wytwórczy Kombinat Spółdzielczy im. Antoniego Paśki, 37-305 Dębno</t>
  </si>
  <si>
    <t>37-305 Dębno 238</t>
  </si>
  <si>
    <t>stopień pilności II, III</t>
  </si>
  <si>
    <t>od 2006 r. z terenu gminy wywieziono 123,18 T azbestu</t>
  </si>
  <si>
    <t>ul. Wola 2, ul. Szkolna 1 i 2 a Rymanów</t>
  </si>
  <si>
    <t xml:space="preserve">budynek Remizy OSP w Studzieńcu </t>
  </si>
  <si>
    <t xml:space="preserve">teren gminy - budynki mieszkalne i gospodarcze w ilości 727 </t>
  </si>
  <si>
    <t>pokrycia dachowe ok. 645 gospodarstw rolnych na terenie gminy</t>
  </si>
  <si>
    <t>st. pilności II, III</t>
  </si>
  <si>
    <t>Przekazano do składowania: do roku 2006 r. 4.4 Mg; w roku 2006 - 13,095 Mg; w roku 2007 - 2,629 Mg, w roku 2008 - 3,98 Mg</t>
  </si>
  <si>
    <t xml:space="preserve">Nadleśnictwo Stuposiany, 38-713 Lutowiska </t>
  </si>
  <si>
    <t xml:space="preserve">38-713 Lutowiska </t>
  </si>
  <si>
    <t>stopień pilności II, I</t>
  </si>
  <si>
    <t>wykaz obiektów został sporządzony w 2001 r. (w 2008 r. nie odnotowano zgłoszeń od osób fizycznych)</t>
  </si>
  <si>
    <t>Zakłady Tworzyw Sztucznych "GAMRAT" Spółka Akcyjna</t>
  </si>
  <si>
    <t>ul. Mickiewicza 108, 38-200 Jasło</t>
  </si>
  <si>
    <t>Brzóza Królewska gm. Leżajsk, Wydrze gm. Rakszawa,  Rakszawa</t>
  </si>
  <si>
    <t>w 2008 r nastąpiła wymiana pokrycia przez Przedsiebiorstwo P-H-U "AGROPOL-BIS" w Wydrzu 78 - 120 [m2]</t>
  </si>
  <si>
    <t>382 m2 usunięu 8.02.2008 r.</t>
  </si>
  <si>
    <t>Zakład produkcyjny "Cukrownia Ropczyce"               ul. Kolejowa 140                                 39-100 Ropczyce  ul. Kolejowa 140                    39-100 Ropczyce</t>
  </si>
  <si>
    <t xml:space="preserve">Suedzucker Polska S.A., ul. Muchoborska 6, 54-424 Wrocław                     </t>
  </si>
  <si>
    <r>
      <t>Suedzucker Polska  S.A. - Cukrownia ROPCZYCE</t>
    </r>
    <r>
      <rPr>
        <sz val="10"/>
        <rFont val="Arial"/>
        <family val="2"/>
      </rPr>
      <t>, ul. Kolejowa 140, 39-100 Ropczyce</t>
    </r>
  </si>
  <si>
    <t>wg. protokołu ocen stanu i możliwosci bezpiecznego użytkowania wyrobów zawierajacych azbest z 2008r.</t>
  </si>
  <si>
    <t xml:space="preserve">0,700 magazynowany, przeznaczony do unieszkodliwienia </t>
  </si>
  <si>
    <t>Stacja w Rozwadowie, Nowej Dębie, Tarnobrzegu, Zaklikowie</t>
  </si>
  <si>
    <t>2010,2015, 2020</t>
  </si>
  <si>
    <t xml:space="preserve">transformatory, baterie </t>
  </si>
  <si>
    <t>Usunięcia dokonała firma UNISERV Katowice</t>
  </si>
  <si>
    <r>
      <t xml:space="preserve">PGE ELEKTROCIEPŁOWNIA RZESZÓW S. A., </t>
    </r>
    <r>
      <rPr>
        <sz val="10"/>
        <rFont val="Arial"/>
        <family val="2"/>
      </rPr>
      <t>ul. Ciepłownicza 8, 35-959 Rzeszów</t>
    </r>
  </si>
  <si>
    <t>2009, 2010, 2021 r.</t>
  </si>
  <si>
    <t>Zdemontowano ściany z płyt azbestowo-cementowych przez Uniserw Jarosław Sp. z o. o.</t>
  </si>
  <si>
    <t>pokrycia dachowe budynków mieszkalnych i gospodarczych, wiaty (365 m2 usunięte w 2003 r., 200m2 + 0,7 m3 usunięte w 2006 r., 2 szt. Rur azbestowych)</t>
  </si>
  <si>
    <t>Zakład Uzdatniania Wody, 35-038 Rzeszów, ul. Zwięczycka 36</t>
  </si>
  <si>
    <t>ul. Zwięczycka 36, 35-038 Rzeszów</t>
  </si>
  <si>
    <t>Janusz Błaż, Mechanika Pojazdowa</t>
  </si>
  <si>
    <t>Iskrzynia, ul. Szkolna 88, 38-422 Krościenko Wyżne</t>
  </si>
  <si>
    <t>Dach budynku warsztatu samochodowego</t>
  </si>
  <si>
    <t>Rejestr rodzaju, ilości oraz miejsc występowania substancji stwarzających szczególne zagrożenie dla środowiska w województwie podkarpackim za 2008 r.</t>
  </si>
  <si>
    <t>zlikwidowane</t>
  </si>
  <si>
    <t>zlikwidowano w 2008 r.</t>
  </si>
  <si>
    <t>wodociągi - 1,8 km</t>
  </si>
  <si>
    <t>budynki mieszkalne, gospodarczych, garaże, dodatkowo 4,5 m3, 2 palety, 60 szt., 2830 m2 odebrane w 2008 r.</t>
  </si>
  <si>
    <t>Teren gminy Krempna</t>
  </si>
  <si>
    <t xml:space="preserve">pokrycia dachowe, w tym odpady złożone i zabezpieczone na terenie posesji, w 2008 r.unieszkodliwiono 57,28 Mg odpadów </t>
  </si>
  <si>
    <t>Podpisano umowę z firmą POFRABAT Sp. z o. o. na unieszkodliwienie PCB w terminie do 30.06.2010</t>
  </si>
  <si>
    <t>VAN PUR S.A., ul. Kondratowicza 18/183, 03-285 Warszawa, oddział w Rakszawie, Rakszawa 334</t>
  </si>
  <si>
    <t>LESKI</t>
  </si>
  <si>
    <t>PRZEMYSKI</t>
  </si>
  <si>
    <t>35-010 Rzeszów</t>
  </si>
  <si>
    <t>al. Łukasza Cieplińskiego 4</t>
  </si>
  <si>
    <t>Zaleszany</t>
  </si>
  <si>
    <t>Raniżów</t>
  </si>
  <si>
    <t>Płyty azbestowo-cementowe płaskie</t>
  </si>
  <si>
    <t>Brzozów</t>
  </si>
  <si>
    <t>Płyty faliste azbestowo-cementowe stosowane w budownictwie</t>
  </si>
  <si>
    <t>Komańcza</t>
  </si>
  <si>
    <t>Tyrawa Wołoska</t>
  </si>
  <si>
    <t>pokrycia dachowe stan dobry</t>
  </si>
  <si>
    <t>Spółdzielnia Mieszkaniowa "SIARKOWIEC"                       ul. Moniuszki 3, 39-400 Tarnobrzeg</t>
  </si>
  <si>
    <t>39.</t>
  </si>
  <si>
    <t>Przedsiębiorstwo Handlowo-Usługowe "PKS Rzeszów"  Sp. z o.o.ul. Gen.St.Maczka 10,   35-959 Rzeszów</t>
  </si>
  <si>
    <t>Jarosław ul. Słowackiego 38</t>
  </si>
  <si>
    <t>Łańcut ul. Kolejowa 4</t>
  </si>
  <si>
    <t>Mielec ul. Głowackiego 7</t>
  </si>
  <si>
    <t>Rzeszów ul. Grottgera 1</t>
  </si>
  <si>
    <t>Rzeszów ul. Gen.St.Maczka 10</t>
  </si>
  <si>
    <t>Stalowa Wola ul. Dąbrowskiego</t>
  </si>
  <si>
    <t>Jasło ul. Metzgera 1</t>
  </si>
  <si>
    <t>Sanok ul. Dworcowa 5</t>
  </si>
  <si>
    <t>gąsiory azbestowe</t>
  </si>
  <si>
    <t xml:space="preserve">                                                                                                                                                         </t>
  </si>
  <si>
    <t>40.</t>
  </si>
  <si>
    <t>Wojewódzki Szpital Podkarpacki im. Jana Pawła II w Krośnie, 38-400 Krosno,   ul. Korczyńska 57</t>
  </si>
  <si>
    <t>ul. Korczyńska 57, 38-400 Krosno</t>
  </si>
  <si>
    <t>płyty azbestowo-cementowe filarów międzyokiennych zabezpieczono szczelnie styropianowym systemem ocieplenia ścian metodą klejenia</t>
  </si>
  <si>
    <t>PGE DYSTRYBUCJA Zamość Sp. z o.o. ul.Koźmiana 1, 22-400 Zamość</t>
  </si>
  <si>
    <t>kondensator LPXF 10/5 E</t>
  </si>
  <si>
    <t>07.08.2009 rok</t>
  </si>
  <si>
    <t>Przecław</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</si>
</sst>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0.000"/>
    <numFmt numFmtId="168" formatCode="dd\.mm\.yyyy"/>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_-* #,##0.000\ _z_ł_-;\-* #,##0.000\ _z_ł_-;_-* &quot;-&quot;??\ _z_ł_-;_-@_-"/>
    <numFmt numFmtId="174" formatCode="#,##0.0000"/>
    <numFmt numFmtId="175" formatCode="#,##0.00000"/>
    <numFmt numFmtId="176" formatCode="[$-415]d\ mmmm\ yyyy"/>
    <numFmt numFmtId="177" formatCode="0.0"/>
  </numFmts>
  <fonts count="47">
    <font>
      <sz val="10"/>
      <name val="Arial CE"/>
      <family val="0"/>
    </font>
    <font>
      <u val="single"/>
      <sz val="7.5"/>
      <color indexed="12"/>
      <name val="Arial CE"/>
      <family val="0"/>
    </font>
    <font>
      <u val="single"/>
      <sz val="7.5"/>
      <color indexed="36"/>
      <name val="Arial CE"/>
      <family val="0"/>
    </font>
    <font>
      <b/>
      <sz val="10"/>
      <name val="Arial"/>
      <family val="2"/>
    </font>
    <font>
      <sz val="10"/>
      <name val="Arial"/>
      <family val="2"/>
    </font>
    <font>
      <b/>
      <sz val="12"/>
      <name val="Arial"/>
      <family val="2"/>
    </font>
    <font>
      <vertAlign val="superscript"/>
      <sz val="10"/>
      <name val="Arial"/>
      <family val="2"/>
    </font>
    <font>
      <i/>
      <sz val="10"/>
      <color indexed="10"/>
      <name val="Arial"/>
      <family val="2"/>
    </font>
    <font>
      <b/>
      <vertAlign val="superscript"/>
      <sz val="10"/>
      <name val="Arial"/>
      <family val="2"/>
    </font>
    <font>
      <sz val="12"/>
      <name val="Arial"/>
      <family val="2"/>
    </font>
    <font>
      <i/>
      <sz val="10"/>
      <color indexed="8"/>
      <name val="Arial"/>
      <family val="2"/>
    </font>
    <font>
      <sz val="10"/>
      <color indexed="8"/>
      <name val="Arial"/>
      <family val="2"/>
    </font>
    <font>
      <sz val="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226">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2" xfId="0" applyFont="1" applyBorder="1" applyAlignment="1">
      <alignment horizontal="centerContinuous" vertical="center" wrapText="1"/>
    </xf>
    <xf numFmtId="0" fontId="4" fillId="0" borderId="12" xfId="0" applyFont="1" applyBorder="1" applyAlignment="1">
      <alignment horizontal="centerContinuous"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left" vertical="center" wrapText="1"/>
    </xf>
    <xf numFmtId="0" fontId="4" fillId="0" borderId="12" xfId="0" applyFont="1" applyBorder="1" applyAlignment="1">
      <alignment horizontal="left" vertical="center" wrapText="1"/>
    </xf>
    <xf numFmtId="167" fontId="4" fillId="0" borderId="12" xfId="0" applyNumberFormat="1" applyFont="1" applyBorder="1" applyAlignment="1">
      <alignment horizontal="right"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Continuous"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167" fontId="4" fillId="0" borderId="0" xfId="0" applyNumberFormat="1" applyFont="1" applyBorder="1" applyAlignment="1">
      <alignment horizontal="center" vertical="center" wrapText="1"/>
    </xf>
    <xf numFmtId="0" fontId="4" fillId="0" borderId="0" xfId="0" applyFont="1" applyAlignment="1">
      <alignment vertical="center" wrapText="1"/>
    </xf>
    <xf numFmtId="0" fontId="5" fillId="33" borderId="10" xfId="0"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11" xfId="0" applyFont="1" applyFill="1" applyBorder="1" applyAlignment="1">
      <alignment vertical="center" wrapText="1"/>
    </xf>
    <xf numFmtId="0" fontId="5" fillId="33" borderId="12" xfId="0" applyFont="1" applyFill="1" applyBorder="1" applyAlignment="1">
      <alignment horizontal="center" vertical="center" wrapText="1"/>
    </xf>
    <xf numFmtId="167" fontId="5" fillId="33" borderId="12" xfId="0" applyNumberFormat="1" applyFont="1" applyFill="1" applyBorder="1" applyAlignment="1">
      <alignment vertical="center" wrapText="1"/>
    </xf>
    <xf numFmtId="3" fontId="4" fillId="0" borderId="12" xfId="0" applyNumberFormat="1"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167" fontId="4"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5" fillId="33" borderId="15" xfId="0" applyFont="1" applyFill="1" applyBorder="1" applyAlignment="1">
      <alignment horizontal="left" vertical="center" wrapText="1"/>
    </xf>
    <xf numFmtId="0" fontId="5" fillId="33" borderId="11" xfId="0" applyFont="1" applyFill="1" applyBorder="1" applyAlignment="1">
      <alignment horizontal="left" vertical="center" wrapText="1"/>
    </xf>
    <xf numFmtId="167" fontId="5" fillId="33" borderId="12" xfId="0" applyNumberFormat="1" applyFont="1" applyFill="1" applyBorder="1" applyAlignment="1">
      <alignment horizontal="right" vertical="center" wrapText="1"/>
    </xf>
    <xf numFmtId="3" fontId="5" fillId="33" borderId="12" xfId="0" applyNumberFormat="1" applyFont="1" applyFill="1" applyBorder="1" applyAlignment="1">
      <alignment horizontal="right" vertical="center" wrapText="1"/>
    </xf>
    <xf numFmtId="0" fontId="3" fillId="0" borderId="0" xfId="0" applyFont="1" applyAlignment="1">
      <alignment horizontal="centerContinuous" vertical="center" wrapText="1"/>
    </xf>
    <xf numFmtId="0" fontId="4" fillId="0" borderId="0" xfId="0" applyFont="1" applyAlignment="1">
      <alignment horizontal="centerContinuous" vertical="center" wrapText="1"/>
    </xf>
    <xf numFmtId="0" fontId="4" fillId="0" borderId="0" xfId="0" applyFont="1" applyAlignment="1">
      <alignment horizontal="right" vertical="center" wrapText="1"/>
    </xf>
    <xf numFmtId="0" fontId="4" fillId="0" borderId="0" xfId="0" applyFont="1" applyAlignment="1">
      <alignment/>
    </xf>
    <xf numFmtId="0" fontId="4" fillId="0" borderId="0" xfId="0" applyFont="1" applyAlignment="1">
      <alignment horizontal="centerContinuous"/>
    </xf>
    <xf numFmtId="0" fontId="5" fillId="0" borderId="0" xfId="0" applyFont="1" applyAlignment="1">
      <alignment horizontal="centerContinuous" vertical="center" wrapText="1"/>
    </xf>
    <xf numFmtId="0" fontId="3"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64" fontId="5" fillId="33" borderId="12" xfId="0" applyNumberFormat="1" applyFont="1" applyFill="1" applyBorder="1" applyAlignment="1">
      <alignment horizontal="right" vertical="center" wrapText="1"/>
    </xf>
    <xf numFmtId="164" fontId="5" fillId="33" borderId="12" xfId="0" applyNumberFormat="1" applyFont="1" applyFill="1" applyBorder="1" applyAlignment="1">
      <alignment vertical="center" wrapText="1"/>
    </xf>
    <xf numFmtId="167" fontId="4"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7" fontId="4" fillId="0" borderId="0" xfId="0" applyNumberFormat="1" applyFont="1" applyAlignment="1">
      <alignment vertical="center" wrapText="1"/>
    </xf>
    <xf numFmtId="164" fontId="4" fillId="0" borderId="0" xfId="0" applyNumberFormat="1" applyFont="1" applyAlignment="1">
      <alignment vertical="center" wrapText="1"/>
    </xf>
    <xf numFmtId="0" fontId="3" fillId="0" borderId="0" xfId="0" applyFont="1" applyBorder="1" applyAlignment="1">
      <alignment vertical="center" wrapText="1"/>
    </xf>
    <xf numFmtId="167" fontId="3" fillId="0" borderId="0" xfId="0" applyNumberFormat="1" applyFont="1" applyBorder="1" applyAlignment="1">
      <alignment horizontal="right" vertical="center" wrapText="1"/>
    </xf>
    <xf numFmtId="167" fontId="3" fillId="0" borderId="0" xfId="0" applyNumberFormat="1" applyFont="1" applyBorder="1" applyAlignment="1">
      <alignment vertical="center" wrapText="1"/>
    </xf>
    <xf numFmtId="164" fontId="3" fillId="0" borderId="0" xfId="0" applyNumberFormat="1" applyFont="1" applyBorder="1" applyAlignment="1">
      <alignment vertical="center" wrapText="1"/>
    </xf>
    <xf numFmtId="0" fontId="3" fillId="0" borderId="0" xfId="0" applyFont="1" applyFill="1" applyAlignment="1">
      <alignment horizontal="centerContinuous" vertical="center" wrapText="1"/>
    </xf>
    <xf numFmtId="0" fontId="3" fillId="0" borderId="0" xfId="0" applyFont="1" applyBorder="1" applyAlignment="1">
      <alignment horizontal="centerContinuous" vertical="center" wrapText="1"/>
    </xf>
    <xf numFmtId="0" fontId="4" fillId="0" borderId="0" xfId="0" applyFont="1" applyAlignment="1">
      <alignment wrapText="1"/>
    </xf>
    <xf numFmtId="0" fontId="4" fillId="0" borderId="0" xfId="0" applyFont="1" applyAlignment="1">
      <alignment horizontal="centerContinuous" wrapText="1"/>
    </xf>
    <xf numFmtId="0" fontId="4" fillId="0" borderId="0" xfId="0" applyFont="1" applyBorder="1" applyAlignment="1">
      <alignment horizontal="right" vertical="center" wrapText="1"/>
    </xf>
    <xf numFmtId="14" fontId="3" fillId="0" borderId="0" xfId="0" applyNumberFormat="1" applyFont="1" applyBorder="1" applyAlignment="1">
      <alignment vertical="center" wrapText="1"/>
    </xf>
    <xf numFmtId="0" fontId="3" fillId="0" borderId="0" xfId="0" applyFont="1" applyAlignment="1">
      <alignment wrapText="1"/>
    </xf>
    <xf numFmtId="3" fontId="4" fillId="0" borderId="0" xfId="0" applyNumberFormat="1" applyFont="1" applyBorder="1" applyAlignment="1">
      <alignment horizontal="right" wrapText="1"/>
    </xf>
    <xf numFmtId="0" fontId="4" fillId="0" borderId="0" xfId="0" applyFont="1" applyBorder="1" applyAlignment="1">
      <alignment horizontal="center" wrapText="1"/>
    </xf>
    <xf numFmtId="0" fontId="5" fillId="0" borderId="0" xfId="0" applyFont="1" applyBorder="1" applyAlignment="1">
      <alignment horizontal="centerContinuous" vertical="center" wrapText="1"/>
    </xf>
    <xf numFmtId="0" fontId="3" fillId="0" borderId="16"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8" xfId="0" applyFont="1" applyBorder="1" applyAlignment="1">
      <alignment horizontal="centerContinuous" wrapText="1"/>
    </xf>
    <xf numFmtId="0" fontId="4" fillId="0" borderId="12" xfId="0" applyFont="1" applyBorder="1" applyAlignment="1">
      <alignment horizontal="centerContinuous"/>
    </xf>
    <xf numFmtId="0" fontId="3" fillId="0" borderId="17" xfId="0" applyFont="1" applyBorder="1" applyAlignment="1">
      <alignment horizontal="centerContinuous" wrapText="1"/>
    </xf>
    <xf numFmtId="0" fontId="3" fillId="0" borderId="10" xfId="0" applyFont="1" applyBorder="1" applyAlignment="1">
      <alignment horizontal="centerContinuous" vertical="center" wrapText="1"/>
    </xf>
    <xf numFmtId="0" fontId="3" fillId="0" borderId="15" xfId="0" applyFont="1" applyBorder="1" applyAlignment="1">
      <alignment horizontal="centerContinuous" vertical="center" wrapText="1"/>
    </xf>
    <xf numFmtId="0" fontId="4" fillId="0" borderId="15" xfId="0" applyFont="1" applyBorder="1" applyAlignment="1">
      <alignment horizontal="centerContinuous" vertical="center" wrapText="1"/>
    </xf>
    <xf numFmtId="0" fontId="4" fillId="0" borderId="19" xfId="0" applyFont="1" applyBorder="1" applyAlignment="1">
      <alignment horizontal="centerContinuous" vertical="center" wrapText="1"/>
    </xf>
    <xf numFmtId="0" fontId="3" fillId="0" borderId="13" xfId="0" applyFont="1" applyBorder="1" applyAlignment="1">
      <alignment horizontal="centerContinuous" vertical="center" wrapText="1"/>
    </xf>
    <xf numFmtId="0" fontId="3" fillId="0" borderId="20" xfId="0" applyFont="1" applyBorder="1" applyAlignment="1">
      <alignment horizontal="centerContinuous"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Continuous" vertical="center" wrapText="1"/>
    </xf>
    <xf numFmtId="0" fontId="3"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21" xfId="0" applyFont="1" applyBorder="1" applyAlignment="1">
      <alignment horizontal="center" vertical="center" wrapText="1"/>
    </xf>
    <xf numFmtId="0" fontId="3"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167" fontId="3" fillId="33" borderId="12" xfId="0" applyNumberFormat="1" applyFont="1" applyFill="1" applyBorder="1" applyAlignment="1">
      <alignment horizontal="right" vertical="center" wrapText="1"/>
    </xf>
    <xf numFmtId="3" fontId="3" fillId="33" borderId="23" xfId="0" applyNumberFormat="1" applyFont="1" applyFill="1" applyBorder="1" applyAlignment="1">
      <alignment horizontal="right" vertical="center" wrapText="1"/>
    </xf>
    <xf numFmtId="0" fontId="4" fillId="33" borderId="21" xfId="0" applyFont="1" applyFill="1" applyBorder="1" applyAlignment="1">
      <alignment horizontal="center" vertical="center" wrapText="1"/>
    </xf>
    <xf numFmtId="0" fontId="3" fillId="33" borderId="12" xfId="0" applyFont="1" applyFill="1" applyBorder="1" applyAlignment="1">
      <alignment horizontal="left" vertical="center" wrapText="1"/>
    </xf>
    <xf numFmtId="3" fontId="3" fillId="33" borderId="12" xfId="0" applyNumberFormat="1" applyFont="1" applyFill="1" applyBorder="1" applyAlignment="1">
      <alignment horizontal="right" vertical="center" wrapText="1"/>
    </xf>
    <xf numFmtId="0" fontId="3"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0" borderId="21" xfId="0" applyFont="1" applyBorder="1" applyAlignment="1">
      <alignment vertical="center" wrapText="1"/>
    </xf>
    <xf numFmtId="0" fontId="3" fillId="33" borderId="21" xfId="0" applyFont="1" applyFill="1" applyBorder="1" applyAlignment="1">
      <alignment horizontal="left" vertical="center" wrapText="1"/>
    </xf>
    <xf numFmtId="0" fontId="3" fillId="33" borderId="21" xfId="0" applyFont="1" applyFill="1" applyBorder="1" applyAlignment="1">
      <alignment horizontal="center" vertical="center" wrapText="1"/>
    </xf>
    <xf numFmtId="167" fontId="4" fillId="0" borderId="12"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0" fontId="4" fillId="0" borderId="2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left" vertical="center" wrapText="1"/>
    </xf>
    <xf numFmtId="4" fontId="3" fillId="33" borderId="12" xfId="0" applyNumberFormat="1" applyFont="1" applyFill="1" applyBorder="1" applyAlignment="1">
      <alignment horizontal="right" vertical="center" wrapText="1"/>
    </xf>
    <xf numFmtId="0" fontId="4" fillId="0" borderId="0" xfId="0" applyFont="1" applyBorder="1" applyAlignment="1">
      <alignment vertical="center" wrapText="1"/>
    </xf>
    <xf numFmtId="3" fontId="4" fillId="0" borderId="0" xfId="0" applyNumberFormat="1" applyFont="1" applyBorder="1" applyAlignment="1">
      <alignment horizontal="center" vertical="center" wrapText="1"/>
    </xf>
    <xf numFmtId="0" fontId="3" fillId="33" borderId="12" xfId="0" applyFont="1" applyFill="1" applyBorder="1" applyAlignment="1">
      <alignment horizontal="centerContinuous" vertical="center" wrapText="1"/>
    </xf>
    <xf numFmtId="0" fontId="5" fillId="33" borderId="12" xfId="0" applyFont="1" applyFill="1" applyBorder="1" applyAlignment="1">
      <alignment horizontal="centerContinuous" vertical="center" wrapText="1"/>
    </xf>
    <xf numFmtId="0" fontId="9" fillId="33" borderId="12" xfId="0" applyFont="1" applyFill="1" applyBorder="1" applyAlignment="1">
      <alignment horizontal="centerContinuous" vertical="center" wrapText="1"/>
    </xf>
    <xf numFmtId="0" fontId="4" fillId="0" borderId="0" xfId="0" applyFont="1" applyBorder="1" applyAlignment="1">
      <alignment wrapText="1"/>
    </xf>
    <xf numFmtId="0" fontId="4" fillId="0" borderId="0" xfId="0" applyFont="1" applyBorder="1" applyAlignment="1">
      <alignment horizontal="right" wrapText="1"/>
    </xf>
    <xf numFmtId="0" fontId="3" fillId="0" borderId="0" xfId="0" applyFont="1" applyBorder="1" applyAlignment="1">
      <alignment horizontal="center" wrapText="1"/>
    </xf>
    <xf numFmtId="0" fontId="4" fillId="0" borderId="0" xfId="0" applyFont="1" applyBorder="1" applyAlignment="1">
      <alignment horizontal="left" wrapText="1"/>
    </xf>
    <xf numFmtId="0" fontId="3" fillId="0" borderId="12" xfId="0" applyFont="1" applyFill="1" applyBorder="1" applyAlignment="1">
      <alignment horizontal="center" vertical="center" wrapText="1"/>
    </xf>
    <xf numFmtId="0" fontId="4" fillId="0" borderId="0" xfId="0" applyFont="1" applyFill="1" applyAlignment="1">
      <alignment wrapText="1"/>
    </xf>
    <xf numFmtId="0" fontId="3" fillId="0" borderId="12"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2" xfId="0" applyFont="1" applyFill="1" applyBorder="1" applyAlignment="1">
      <alignment vertical="center" wrapText="1"/>
    </xf>
    <xf numFmtId="2" fontId="4" fillId="0" borderId="0" xfId="0" applyNumberFormat="1" applyFont="1" applyAlignment="1">
      <alignment wrapText="1"/>
    </xf>
    <xf numFmtId="0" fontId="4" fillId="34" borderId="0" xfId="0" applyFont="1" applyFill="1" applyAlignment="1">
      <alignment vertical="center" wrapText="1"/>
    </xf>
    <xf numFmtId="0" fontId="4" fillId="34" borderId="13" xfId="0" applyFont="1" applyFill="1" applyBorder="1" applyAlignment="1">
      <alignment vertical="center" wrapText="1"/>
    </xf>
    <xf numFmtId="0" fontId="4" fillId="34" borderId="12" xfId="0" applyFont="1" applyFill="1" applyBorder="1" applyAlignment="1">
      <alignment vertical="center" wrapText="1"/>
    </xf>
    <xf numFmtId="167" fontId="4" fillId="34" borderId="12" xfId="0" applyNumberFormat="1" applyFont="1" applyFill="1" applyBorder="1" applyAlignment="1">
      <alignment horizontal="right" vertical="center" wrapText="1"/>
    </xf>
    <xf numFmtId="3" fontId="4" fillId="34" borderId="12" xfId="0" applyNumberFormat="1" applyFont="1" applyFill="1" applyBorder="1" applyAlignment="1">
      <alignment vertical="center" wrapText="1"/>
    </xf>
    <xf numFmtId="0" fontId="4" fillId="34" borderId="12" xfId="0" applyFont="1" applyFill="1" applyBorder="1" applyAlignment="1">
      <alignment horizontal="center" vertical="center" wrapText="1"/>
    </xf>
    <xf numFmtId="3" fontId="4" fillId="34" borderId="12" xfId="0" applyNumberFormat="1" applyFont="1" applyFill="1" applyBorder="1" applyAlignment="1">
      <alignment horizontal="right" vertical="center" wrapText="1"/>
    </xf>
    <xf numFmtId="2" fontId="12" fillId="0" borderId="0" xfId="42" applyNumberFormat="1" applyFont="1" applyBorder="1" applyAlignment="1">
      <alignment wrapText="1"/>
    </xf>
    <xf numFmtId="0" fontId="10" fillId="0" borderId="0" xfId="0" applyFont="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Font="1" applyBorder="1" applyAlignment="1">
      <alignment horizontal="center" vertical="top" wrapText="1"/>
    </xf>
    <xf numFmtId="0" fontId="3" fillId="34" borderId="12" xfId="0" applyFont="1" applyFill="1" applyBorder="1" applyAlignment="1">
      <alignment horizontal="center" vertical="center" wrapText="1"/>
    </xf>
    <xf numFmtId="0" fontId="4" fillId="34" borderId="12"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0" xfId="0" applyFont="1" applyFill="1" applyAlignment="1">
      <alignment wrapText="1"/>
    </xf>
    <xf numFmtId="2" fontId="12" fillId="34" borderId="0" xfId="42" applyNumberFormat="1" applyFont="1" applyFill="1" applyBorder="1" applyAlignment="1">
      <alignment wrapText="1"/>
    </xf>
    <xf numFmtId="0" fontId="4" fillId="34" borderId="21" xfId="0" applyFont="1" applyFill="1" applyBorder="1" applyAlignment="1">
      <alignment vertical="center" wrapText="1"/>
    </xf>
    <xf numFmtId="0" fontId="11" fillId="34" borderId="0" xfId="0" applyFont="1" applyFill="1" applyBorder="1" applyAlignment="1">
      <alignment horizontal="center" vertical="top" wrapText="1"/>
    </xf>
    <xf numFmtId="0" fontId="3" fillId="34" borderId="12" xfId="0" applyFont="1" applyFill="1" applyBorder="1" applyAlignment="1">
      <alignment horizontal="left" vertical="center" wrapText="1"/>
    </xf>
    <xf numFmtId="0" fontId="3" fillId="34" borderId="12" xfId="0" applyFont="1" applyFill="1" applyBorder="1" applyAlignment="1">
      <alignment vertical="center" wrapText="1"/>
    </xf>
    <xf numFmtId="165" fontId="4" fillId="34" borderId="12" xfId="42" applyNumberFormat="1" applyFont="1" applyFill="1" applyBorder="1" applyAlignment="1">
      <alignment horizontal="right" vertical="center" wrapText="1"/>
    </xf>
    <xf numFmtId="0" fontId="3" fillId="34" borderId="21" xfId="0" applyFont="1" applyFill="1" applyBorder="1" applyAlignment="1">
      <alignment horizontal="left" vertical="center" wrapText="1"/>
    </xf>
    <xf numFmtId="167" fontId="3" fillId="34" borderId="12" xfId="0" applyNumberFormat="1" applyFont="1" applyFill="1" applyBorder="1" applyAlignment="1">
      <alignment horizontal="right" vertical="center" wrapText="1"/>
    </xf>
    <xf numFmtId="3" fontId="3" fillId="34" borderId="12" xfId="0" applyNumberFormat="1" applyFont="1" applyFill="1" applyBorder="1" applyAlignment="1">
      <alignment horizontal="right" vertical="center" wrapText="1"/>
    </xf>
    <xf numFmtId="0" fontId="3" fillId="34" borderId="21" xfId="0" applyFont="1" applyFill="1" applyBorder="1" applyAlignment="1">
      <alignment horizontal="center" vertical="center" wrapText="1"/>
    </xf>
    <xf numFmtId="0" fontId="4" fillId="34" borderId="24" xfId="0" applyFont="1" applyFill="1" applyBorder="1" applyAlignment="1">
      <alignment vertical="center" wrapText="1"/>
    </xf>
    <xf numFmtId="167" fontId="4" fillId="34" borderId="11" xfId="0" applyNumberFormat="1" applyFont="1" applyFill="1" applyBorder="1" applyAlignment="1">
      <alignment horizontal="right" vertical="center" wrapText="1"/>
    </xf>
    <xf numFmtId="3" fontId="4" fillId="34" borderId="11" xfId="0" applyNumberFormat="1" applyFont="1" applyFill="1" applyBorder="1" applyAlignment="1">
      <alignment horizontal="right" vertical="center" wrapText="1"/>
    </xf>
    <xf numFmtId="0" fontId="4" fillId="34" borderId="25" xfId="0" applyFont="1" applyFill="1" applyBorder="1" applyAlignment="1">
      <alignment horizontal="left" vertical="center" wrapText="1"/>
    </xf>
    <xf numFmtId="165" fontId="4" fillId="34" borderId="12" xfId="0" applyNumberFormat="1" applyFont="1" applyFill="1" applyBorder="1" applyAlignment="1">
      <alignment horizontal="right" vertical="center" wrapText="1"/>
    </xf>
    <xf numFmtId="0" fontId="7"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34" borderId="0" xfId="0" applyFont="1" applyFill="1" applyBorder="1" applyAlignment="1">
      <alignment horizontal="center" vertical="center" wrapText="1"/>
    </xf>
    <xf numFmtId="0" fontId="3" fillId="34" borderId="14"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wrapText="1"/>
    </xf>
    <xf numFmtId="167" fontId="4" fillId="34" borderId="0" xfId="0" applyNumberFormat="1" applyFont="1" applyFill="1" applyAlignment="1">
      <alignment horizontal="center" vertical="center" wrapText="1"/>
    </xf>
    <xf numFmtId="3" fontId="4" fillId="34" borderId="0" xfId="0" applyNumberFormat="1" applyFont="1" applyFill="1" applyAlignment="1">
      <alignment horizontal="center" vertical="center" wrapText="1"/>
    </xf>
    <xf numFmtId="0" fontId="4" fillId="34" borderId="0" xfId="0" applyFont="1" applyFill="1" applyAlignment="1">
      <alignment horizontal="center" vertical="center" wrapText="1"/>
    </xf>
    <xf numFmtId="4" fontId="4" fillId="34" borderId="12" xfId="0" applyNumberFormat="1" applyFont="1" applyFill="1" applyBorder="1" applyAlignment="1">
      <alignment horizontal="right" vertical="center" wrapText="1"/>
    </xf>
    <xf numFmtId="164" fontId="4" fillId="34" borderId="12" xfId="0" applyNumberFormat="1" applyFont="1" applyFill="1" applyBorder="1" applyAlignment="1">
      <alignment horizontal="right" vertical="center" wrapText="1"/>
    </xf>
    <xf numFmtId="0" fontId="4" fillId="34" borderId="11"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0" borderId="11" xfId="0" applyFont="1" applyBorder="1" applyAlignment="1">
      <alignment horizontal="centerContinuous" vertical="center" wrapText="1"/>
    </xf>
    <xf numFmtId="0" fontId="4" fillId="0" borderId="26" xfId="0" applyFont="1" applyBorder="1" applyAlignment="1">
      <alignment vertical="center" wrapText="1"/>
    </xf>
    <xf numFmtId="164" fontId="4" fillId="0" borderId="26" xfId="0" applyNumberFormat="1" applyFont="1" applyBorder="1" applyAlignment="1">
      <alignment horizontal="center" vertical="center" wrapText="1"/>
    </xf>
    <xf numFmtId="0" fontId="4" fillId="34" borderId="0" xfId="0" applyFont="1" applyFill="1" applyBorder="1" applyAlignment="1">
      <alignment vertical="center" wrapText="1"/>
    </xf>
    <xf numFmtId="3" fontId="4" fillId="34" borderId="26" xfId="0" applyNumberFormat="1"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7"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3" fillId="34" borderId="13"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left"/>
    </xf>
    <xf numFmtId="0" fontId="10" fillId="0" borderId="0" xfId="0" applyFont="1" applyBorder="1" applyAlignment="1">
      <alignment horizontal="center" vertical="top" wrapText="1"/>
    </xf>
    <xf numFmtId="0" fontId="4" fillId="34" borderId="20"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9" xfId="0" applyFont="1" applyFill="1" applyBorder="1" applyAlignment="1">
      <alignment horizontal="left" vertical="center" wrapText="1"/>
    </xf>
    <xf numFmtId="167" fontId="4" fillId="34" borderId="14" xfId="0" applyNumberFormat="1" applyFont="1" applyFill="1" applyBorder="1" applyAlignment="1">
      <alignment horizontal="right" vertical="center" wrapText="1"/>
    </xf>
    <xf numFmtId="0" fontId="4" fillId="34" borderId="13" xfId="0" applyFont="1" applyFill="1" applyBorder="1" applyAlignment="1">
      <alignment horizontal="right" vertical="center" wrapText="1"/>
    </xf>
    <xf numFmtId="164" fontId="4" fillId="34" borderId="14" xfId="0" applyNumberFormat="1" applyFont="1" applyFill="1" applyBorder="1" applyAlignment="1">
      <alignment horizontal="right" vertical="center" wrapText="1"/>
    </xf>
    <xf numFmtId="164" fontId="4" fillId="34" borderId="13" xfId="0" applyNumberFormat="1" applyFont="1" applyFill="1" applyBorder="1" applyAlignment="1">
      <alignment horizontal="right" vertical="center" wrapText="1"/>
    </xf>
    <xf numFmtId="0" fontId="4" fillId="34" borderId="20" xfId="0" applyFont="1" applyFill="1" applyBorder="1" applyAlignment="1">
      <alignment horizontal="center" vertical="center" wrapText="1"/>
    </xf>
    <xf numFmtId="0" fontId="4" fillId="34" borderId="28" xfId="0" applyFont="1" applyFill="1" applyBorder="1" applyAlignment="1">
      <alignment horizontal="center" vertical="center" wrapText="1"/>
    </xf>
    <xf numFmtId="167" fontId="4" fillId="34" borderId="13" xfId="0" applyNumberFormat="1" applyFont="1" applyFill="1" applyBorder="1" applyAlignment="1">
      <alignment horizontal="right" vertical="center" wrapText="1"/>
    </xf>
    <xf numFmtId="0" fontId="4" fillId="34" borderId="0" xfId="0" applyFont="1" applyFill="1" applyBorder="1" applyAlignment="1">
      <alignment horizontal="center" vertical="center" wrapText="1"/>
    </xf>
    <xf numFmtId="0" fontId="3" fillId="34" borderId="14"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3" fontId="4" fillId="34" borderId="14" xfId="0" applyNumberFormat="1" applyFont="1" applyFill="1" applyBorder="1" applyAlignment="1">
      <alignment horizontal="right" vertical="center" wrapText="1"/>
    </xf>
    <xf numFmtId="3" fontId="4" fillId="34" borderId="13" xfId="0" applyNumberFormat="1" applyFont="1" applyFill="1" applyBorder="1" applyAlignment="1">
      <alignment horizontal="right" vertical="center" wrapText="1"/>
    </xf>
    <xf numFmtId="0" fontId="4" fillId="34" borderId="14"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0" fillId="34" borderId="0" xfId="0" applyFill="1"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4" fillId="34" borderId="30"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0" fillId="34" borderId="12" xfId="0"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222"/>
  <sheetViews>
    <sheetView zoomScale="75" zoomScaleNormal="75" zoomScalePageLayoutView="0" workbookViewId="0" topLeftCell="A1">
      <pane ySplit="11" topLeftCell="A90" activePane="bottomLeft" state="frozen"/>
      <selection pane="topLeft" activeCell="A1" sqref="A1"/>
      <selection pane="bottomLeft" activeCell="J91" sqref="J91"/>
    </sheetView>
  </sheetViews>
  <sheetFormatPr defaultColWidth="9.00390625" defaultRowHeight="12.75"/>
  <cols>
    <col min="1" max="1" width="4.125" style="57" bestFit="1" customWidth="1"/>
    <col min="2" max="2" width="18.625" style="53" bestFit="1" customWidth="1"/>
    <col min="3" max="3" width="21.125" style="53" bestFit="1" customWidth="1"/>
    <col min="4" max="4" width="21.875" style="53" bestFit="1" customWidth="1"/>
    <col min="5" max="5" width="13.125" style="53" bestFit="1" customWidth="1"/>
    <col min="6" max="6" width="15.125" style="53" bestFit="1" customWidth="1"/>
    <col min="7" max="7" width="34.875" style="53" bestFit="1" customWidth="1"/>
    <col min="8" max="8" width="19.00390625" style="53" bestFit="1" customWidth="1"/>
    <col min="9" max="9" width="10.375" style="53" bestFit="1" customWidth="1"/>
    <col min="10" max="10" width="12.125" style="53" bestFit="1" customWidth="1"/>
    <col min="11" max="11" width="9.75390625" style="53" bestFit="1" customWidth="1"/>
    <col min="12" max="12" width="18.375" style="53" bestFit="1" customWidth="1"/>
    <col min="13" max="13" width="25.125" style="53" bestFit="1" customWidth="1"/>
    <col min="14" max="14" width="15.125" style="53" bestFit="1" customWidth="1"/>
    <col min="15" max="15" width="10.375" style="53" bestFit="1" customWidth="1"/>
    <col min="16" max="16" width="5.875" style="53" bestFit="1" customWidth="1"/>
    <col min="17" max="17" width="7.125" style="53" bestFit="1" customWidth="1"/>
    <col min="18" max="18" width="13.75390625" style="102" bestFit="1" customWidth="1"/>
    <col min="19" max="19" width="23.375" style="102" customWidth="1"/>
    <col min="20" max="26" width="9.125" style="53" customWidth="1"/>
    <col min="27" max="27" width="10.375" style="111" bestFit="1" customWidth="1"/>
    <col min="28" max="16384" width="9.125" style="53" customWidth="1"/>
  </cols>
  <sheetData>
    <row r="1" spans="1:13" ht="34.5" customHeight="1">
      <c r="A1" s="51" t="s">
        <v>479</v>
      </c>
      <c r="B1" s="34"/>
      <c r="C1" s="52"/>
      <c r="D1" s="162"/>
      <c r="E1" s="47"/>
      <c r="F1" s="47"/>
      <c r="G1" s="36"/>
      <c r="L1" s="36"/>
      <c r="M1" s="54"/>
    </row>
    <row r="2" spans="1:33" ht="15.75">
      <c r="A2" s="33"/>
      <c r="B2" s="34"/>
      <c r="C2" s="52"/>
      <c r="D2" s="47"/>
      <c r="E2" s="47"/>
      <c r="F2" s="47"/>
      <c r="G2" s="55"/>
      <c r="H2" s="190"/>
      <c r="I2" s="190"/>
      <c r="J2" s="190"/>
      <c r="K2" s="190"/>
      <c r="AA2" s="119"/>
      <c r="AG2" s="120"/>
    </row>
    <row r="3" spans="1:33" ht="15.75">
      <c r="A3" s="34" t="s">
        <v>536</v>
      </c>
      <c r="B3" s="34"/>
      <c r="C3" s="52"/>
      <c r="D3" s="47"/>
      <c r="E3" s="47"/>
      <c r="F3" s="47"/>
      <c r="G3" s="56"/>
      <c r="H3" s="57"/>
      <c r="AA3" s="119"/>
      <c r="AG3" s="120"/>
    </row>
    <row r="4" spans="1:33" ht="15.75">
      <c r="A4" s="34" t="s">
        <v>537</v>
      </c>
      <c r="B4" s="34"/>
      <c r="C4" s="52"/>
      <c r="D4" s="47"/>
      <c r="E4" s="47"/>
      <c r="F4" s="47"/>
      <c r="G4" s="47"/>
      <c r="H4" s="191"/>
      <c r="I4" s="191"/>
      <c r="J4" s="58"/>
      <c r="K4" s="59"/>
      <c r="AA4" s="119"/>
      <c r="AG4" s="120"/>
    </row>
    <row r="5" spans="1:33" ht="15.75">
      <c r="A5" s="34"/>
      <c r="B5" s="34"/>
      <c r="C5" s="52"/>
      <c r="D5" s="52"/>
      <c r="E5" s="47"/>
      <c r="F5" s="47"/>
      <c r="G5" s="47"/>
      <c r="H5" s="191"/>
      <c r="I5" s="191"/>
      <c r="J5" s="36"/>
      <c r="K5" s="59"/>
      <c r="AA5" s="119"/>
      <c r="AG5" s="192"/>
    </row>
    <row r="6" spans="1:33" ht="15.75">
      <c r="A6" s="34"/>
      <c r="B6" s="34"/>
      <c r="C6" s="52"/>
      <c r="D6" s="52"/>
      <c r="E6" s="47"/>
      <c r="F6" s="47"/>
      <c r="G6" s="47"/>
      <c r="AA6" s="119"/>
      <c r="AG6" s="192"/>
    </row>
    <row r="7" spans="1:33" ht="15.75">
      <c r="A7" s="38" t="s">
        <v>525</v>
      </c>
      <c r="B7" s="38"/>
      <c r="C7" s="37"/>
      <c r="D7" s="37"/>
      <c r="E7" s="60"/>
      <c r="F7" s="60"/>
      <c r="G7" s="60"/>
      <c r="H7" s="54"/>
      <c r="I7" s="54"/>
      <c r="J7" s="54"/>
      <c r="K7" s="54"/>
      <c r="L7" s="54"/>
      <c r="M7" s="54"/>
      <c r="N7" s="54"/>
      <c r="O7" s="54"/>
      <c r="P7" s="54"/>
      <c r="Q7" s="54"/>
      <c r="AA7" s="119"/>
      <c r="AG7" s="192"/>
    </row>
    <row r="8" spans="1:33" ht="15.75">
      <c r="A8" s="38"/>
      <c r="B8" s="38"/>
      <c r="C8" s="60"/>
      <c r="D8" s="60"/>
      <c r="E8" s="60"/>
      <c r="F8" s="60"/>
      <c r="G8" s="60"/>
      <c r="H8" s="54"/>
      <c r="I8" s="54"/>
      <c r="J8" s="54"/>
      <c r="AA8" s="119"/>
      <c r="AG8" s="192"/>
    </row>
    <row r="9" spans="1:33" ht="15.75">
      <c r="A9" s="52"/>
      <c r="B9" s="52"/>
      <c r="C9" s="52"/>
      <c r="D9" s="52"/>
      <c r="E9" s="52"/>
      <c r="F9" s="52"/>
      <c r="G9" s="55"/>
      <c r="AA9" s="119"/>
      <c r="AG9" s="192"/>
    </row>
    <row r="10" spans="1:33" ht="15.75">
      <c r="A10" s="3"/>
      <c r="B10" s="61" t="s">
        <v>147</v>
      </c>
      <c r="C10" s="62"/>
      <c r="D10" s="61" t="s">
        <v>148</v>
      </c>
      <c r="E10" s="63"/>
      <c r="F10" s="64"/>
      <c r="G10" s="65"/>
      <c r="H10" s="66" t="s">
        <v>149</v>
      </c>
      <c r="I10" s="67"/>
      <c r="J10" s="67"/>
      <c r="K10" s="68"/>
      <c r="L10" s="68"/>
      <c r="M10" s="69"/>
      <c r="N10" s="66" t="s">
        <v>150</v>
      </c>
      <c r="O10" s="67"/>
      <c r="P10" s="68"/>
      <c r="Q10" s="163"/>
      <c r="R10" s="189"/>
      <c r="S10" s="189"/>
      <c r="AA10" s="119"/>
      <c r="AG10" s="192"/>
    </row>
    <row r="11" spans="1:33" ht="72" customHeight="1">
      <c r="A11" s="70" t="s">
        <v>151</v>
      </c>
      <c r="B11" s="13" t="s">
        <v>152</v>
      </c>
      <c r="C11" s="71" t="s">
        <v>153</v>
      </c>
      <c r="D11" s="72" t="s">
        <v>154</v>
      </c>
      <c r="E11" s="66" t="s">
        <v>403</v>
      </c>
      <c r="F11" s="66" t="s">
        <v>430</v>
      </c>
      <c r="G11" s="73" t="s">
        <v>155</v>
      </c>
      <c r="H11" s="12" t="s">
        <v>156</v>
      </c>
      <c r="I11" s="7" t="s">
        <v>403</v>
      </c>
      <c r="J11" s="7" t="s">
        <v>431</v>
      </c>
      <c r="K11" s="7" t="s">
        <v>157</v>
      </c>
      <c r="L11" s="7" t="s">
        <v>158</v>
      </c>
      <c r="M11" s="74" t="s">
        <v>159</v>
      </c>
      <c r="N11" s="7" t="s">
        <v>160</v>
      </c>
      <c r="O11" s="7" t="s">
        <v>403</v>
      </c>
      <c r="P11" s="7" t="s">
        <v>163</v>
      </c>
      <c r="Q11" s="7" t="s">
        <v>155</v>
      </c>
      <c r="R11" s="39"/>
      <c r="S11" s="39"/>
      <c r="AA11" s="119"/>
      <c r="AG11" s="120"/>
    </row>
    <row r="12" spans="1:33" ht="15.75">
      <c r="A12" s="7" t="s">
        <v>164</v>
      </c>
      <c r="B12" s="9" t="s">
        <v>165</v>
      </c>
      <c r="C12" s="75"/>
      <c r="D12" s="10"/>
      <c r="E12" s="11"/>
      <c r="F12" s="24"/>
      <c r="G12" s="76"/>
      <c r="H12" s="10"/>
      <c r="I12" s="11"/>
      <c r="J12" s="11"/>
      <c r="K12" s="24"/>
      <c r="L12" s="8"/>
      <c r="M12" s="76"/>
      <c r="N12" s="10"/>
      <c r="O12" s="11"/>
      <c r="P12" s="11"/>
      <c r="Q12" s="8"/>
      <c r="R12" s="14"/>
      <c r="S12" s="14"/>
      <c r="AA12" s="119"/>
      <c r="AG12" s="120"/>
    </row>
    <row r="13" spans="1:33" s="128" customFormat="1" ht="66.75" customHeight="1">
      <c r="A13" s="123"/>
      <c r="B13" s="124"/>
      <c r="C13" s="125" t="s">
        <v>169</v>
      </c>
      <c r="D13" s="124" t="s">
        <v>433</v>
      </c>
      <c r="E13" s="115" t="s">
        <v>168</v>
      </c>
      <c r="F13" s="118">
        <v>175566</v>
      </c>
      <c r="G13" s="126" t="s">
        <v>168</v>
      </c>
      <c r="H13" s="124" t="s">
        <v>168</v>
      </c>
      <c r="I13" s="115" t="s">
        <v>168</v>
      </c>
      <c r="J13" s="115" t="s">
        <v>168</v>
      </c>
      <c r="K13" s="118" t="s">
        <v>168</v>
      </c>
      <c r="L13" s="117" t="s">
        <v>168</v>
      </c>
      <c r="M13" s="126" t="s">
        <v>168</v>
      </c>
      <c r="N13" s="124" t="s">
        <v>168</v>
      </c>
      <c r="O13" s="115" t="s">
        <v>168</v>
      </c>
      <c r="P13" s="115" t="s">
        <v>168</v>
      </c>
      <c r="Q13" s="160" t="s">
        <v>168</v>
      </c>
      <c r="R13" s="147"/>
      <c r="S13" s="147"/>
      <c r="AA13" s="129"/>
      <c r="AG13" s="192"/>
    </row>
    <row r="14" spans="1:33" ht="15.75">
      <c r="A14" s="7"/>
      <c r="B14" s="10"/>
      <c r="C14" s="77" t="s">
        <v>170</v>
      </c>
      <c r="D14" s="78"/>
      <c r="E14" s="79">
        <f>SUM(E12:E13)</f>
        <v>0</v>
      </c>
      <c r="F14" s="80">
        <f>SUM(F12:F13)</f>
        <v>175566</v>
      </c>
      <c r="G14" s="81"/>
      <c r="H14" s="82"/>
      <c r="I14" s="79">
        <f>SUM(I12:I13)</f>
        <v>0</v>
      </c>
      <c r="J14" s="79">
        <f>SUM(J12:J13)</f>
        <v>0</v>
      </c>
      <c r="K14" s="83">
        <f>SUM(K12:K13)</f>
        <v>0</v>
      </c>
      <c r="L14" s="84"/>
      <c r="M14" s="81"/>
      <c r="N14" s="85"/>
      <c r="O14" s="79">
        <f>SUM(O12:O13)</f>
        <v>0</v>
      </c>
      <c r="P14" s="83">
        <f>SUM(P12:P13)</f>
        <v>0</v>
      </c>
      <c r="Q14" s="86"/>
      <c r="R14" s="147"/>
      <c r="S14" s="147"/>
      <c r="AA14" s="119"/>
      <c r="AG14" s="192"/>
    </row>
    <row r="15" spans="1:33" s="107" customFormat="1" ht="62.25" customHeight="1">
      <c r="A15" s="106" t="s">
        <v>171</v>
      </c>
      <c r="B15" s="108" t="s">
        <v>172</v>
      </c>
      <c r="C15" s="109"/>
      <c r="D15" s="93"/>
      <c r="E15" s="90"/>
      <c r="F15" s="91"/>
      <c r="G15" s="92"/>
      <c r="H15" s="93"/>
      <c r="I15" s="90"/>
      <c r="J15" s="90"/>
      <c r="K15" s="91"/>
      <c r="L15" s="94"/>
      <c r="M15" s="92"/>
      <c r="N15" s="93"/>
      <c r="O15" s="90"/>
      <c r="P15" s="90"/>
      <c r="Q15" s="94"/>
      <c r="R15" s="161"/>
      <c r="S15" s="161"/>
      <c r="AA15" s="119"/>
      <c r="AG15" s="121"/>
    </row>
    <row r="16" spans="1:33" s="107" customFormat="1" ht="62.25" customHeight="1">
      <c r="A16" s="106"/>
      <c r="B16" s="108"/>
      <c r="C16" s="109" t="s">
        <v>541</v>
      </c>
      <c r="D16" s="93" t="s">
        <v>542</v>
      </c>
      <c r="E16" s="90"/>
      <c r="F16" s="91">
        <v>264017</v>
      </c>
      <c r="G16" s="92"/>
      <c r="H16" s="93"/>
      <c r="I16" s="90"/>
      <c r="J16" s="90"/>
      <c r="K16" s="91"/>
      <c r="L16" s="94"/>
      <c r="M16" s="92"/>
      <c r="N16" s="93"/>
      <c r="O16" s="90"/>
      <c r="P16" s="90"/>
      <c r="Q16" s="94"/>
      <c r="R16" s="161"/>
      <c r="S16" s="161"/>
      <c r="AA16" s="119"/>
      <c r="AG16" s="121"/>
    </row>
    <row r="17" spans="1:33" s="128" customFormat="1" ht="51">
      <c r="A17" s="123"/>
      <c r="B17" s="124"/>
      <c r="C17" s="130" t="s">
        <v>173</v>
      </c>
      <c r="D17" s="124" t="s">
        <v>24</v>
      </c>
      <c r="E17" s="115" t="s">
        <v>168</v>
      </c>
      <c r="F17" s="118">
        <v>148005</v>
      </c>
      <c r="G17" s="126" t="s">
        <v>494</v>
      </c>
      <c r="H17" s="124" t="s">
        <v>168</v>
      </c>
      <c r="I17" s="115" t="s">
        <v>168</v>
      </c>
      <c r="J17" s="115" t="s">
        <v>168</v>
      </c>
      <c r="K17" s="118" t="s">
        <v>168</v>
      </c>
      <c r="L17" s="117" t="s">
        <v>168</v>
      </c>
      <c r="M17" s="126" t="s">
        <v>168</v>
      </c>
      <c r="N17" s="124" t="s">
        <v>168</v>
      </c>
      <c r="O17" s="115" t="s">
        <v>168</v>
      </c>
      <c r="P17" s="115" t="s">
        <v>168</v>
      </c>
      <c r="Q17" s="160" t="s">
        <v>168</v>
      </c>
      <c r="R17" s="147"/>
      <c r="S17" s="147"/>
      <c r="AA17" s="129"/>
      <c r="AG17" s="131"/>
    </row>
    <row r="18" spans="1:33" ht="15.75">
      <c r="A18" s="7"/>
      <c r="B18" s="10"/>
      <c r="C18" s="88" t="s">
        <v>170</v>
      </c>
      <c r="D18" s="82"/>
      <c r="E18" s="79">
        <f>SUM(E15:E17)</f>
        <v>0</v>
      </c>
      <c r="F18" s="83">
        <f>SUM(F15:F17)</f>
        <v>412022</v>
      </c>
      <c r="G18" s="81"/>
      <c r="H18" s="82"/>
      <c r="I18" s="79">
        <f>SUM(I15:I17)</f>
        <v>0</v>
      </c>
      <c r="J18" s="79">
        <f>SUM(J15:J17)</f>
        <v>0</v>
      </c>
      <c r="K18" s="83">
        <f>SUM(K15:K17)</f>
        <v>0</v>
      </c>
      <c r="L18" s="84"/>
      <c r="M18" s="81"/>
      <c r="N18" s="85"/>
      <c r="O18" s="79">
        <f>SUM(O15:O17)</f>
        <v>0</v>
      </c>
      <c r="P18" s="83">
        <f>SUM(P15:P17)</f>
        <v>0</v>
      </c>
      <c r="Q18" s="86"/>
      <c r="R18" s="147"/>
      <c r="S18" s="147"/>
      <c r="AA18" s="119"/>
      <c r="AG18" s="122"/>
    </row>
    <row r="19" spans="1:33" s="128" customFormat="1" ht="51">
      <c r="A19" s="123" t="s">
        <v>174</v>
      </c>
      <c r="B19" s="132" t="s">
        <v>175</v>
      </c>
      <c r="C19" s="130" t="s">
        <v>176</v>
      </c>
      <c r="D19" s="124" t="s">
        <v>377</v>
      </c>
      <c r="E19" s="115" t="s">
        <v>168</v>
      </c>
      <c r="F19" s="118">
        <v>165492</v>
      </c>
      <c r="G19" s="126" t="s">
        <v>62</v>
      </c>
      <c r="H19" s="124" t="s">
        <v>168</v>
      </c>
      <c r="I19" s="115" t="s">
        <v>168</v>
      </c>
      <c r="J19" s="115" t="s">
        <v>168</v>
      </c>
      <c r="K19" s="118" t="s">
        <v>168</v>
      </c>
      <c r="L19" s="117" t="s">
        <v>168</v>
      </c>
      <c r="M19" s="126" t="s">
        <v>168</v>
      </c>
      <c r="N19" s="124" t="s">
        <v>168</v>
      </c>
      <c r="O19" s="115" t="s">
        <v>168</v>
      </c>
      <c r="P19" s="115" t="s">
        <v>168</v>
      </c>
      <c r="Q19" s="160" t="s">
        <v>168</v>
      </c>
      <c r="R19" s="147"/>
      <c r="S19" s="147"/>
      <c r="AA19" s="129"/>
      <c r="AG19" s="131"/>
    </row>
    <row r="20" spans="1:33" s="128" customFormat="1" ht="51">
      <c r="A20" s="123"/>
      <c r="B20" s="124"/>
      <c r="C20" s="130" t="s">
        <v>166</v>
      </c>
      <c r="D20" s="124" t="s">
        <v>21</v>
      </c>
      <c r="E20" s="115" t="s">
        <v>168</v>
      </c>
      <c r="F20" s="118">
        <v>104985</v>
      </c>
      <c r="G20" s="126" t="s">
        <v>438</v>
      </c>
      <c r="H20" s="115" t="s">
        <v>168</v>
      </c>
      <c r="I20" s="115" t="s">
        <v>168</v>
      </c>
      <c r="J20" s="115" t="s">
        <v>168</v>
      </c>
      <c r="K20" s="115" t="s">
        <v>168</v>
      </c>
      <c r="L20" s="115" t="s">
        <v>168</v>
      </c>
      <c r="M20" s="115" t="s">
        <v>168</v>
      </c>
      <c r="N20" s="115" t="s">
        <v>168</v>
      </c>
      <c r="O20" s="115" t="s">
        <v>168</v>
      </c>
      <c r="P20" s="115" t="s">
        <v>168</v>
      </c>
      <c r="Q20" s="115" t="s">
        <v>168</v>
      </c>
      <c r="R20" s="147"/>
      <c r="S20" s="147"/>
      <c r="AA20" s="129"/>
      <c r="AG20" s="131"/>
    </row>
    <row r="21" spans="1:33" s="128" customFormat="1" ht="86.25" customHeight="1">
      <c r="A21" s="123"/>
      <c r="B21" s="124"/>
      <c r="C21" s="130" t="s">
        <v>177</v>
      </c>
      <c r="D21" s="124" t="s">
        <v>20</v>
      </c>
      <c r="E21" s="115" t="s">
        <v>168</v>
      </c>
      <c r="F21" s="118">
        <v>21529</v>
      </c>
      <c r="G21" s="126" t="s">
        <v>412</v>
      </c>
      <c r="H21" s="124" t="s">
        <v>168</v>
      </c>
      <c r="I21" s="115" t="s">
        <v>168</v>
      </c>
      <c r="J21" s="115" t="s">
        <v>168</v>
      </c>
      <c r="K21" s="118" t="s">
        <v>168</v>
      </c>
      <c r="L21" s="117" t="s">
        <v>168</v>
      </c>
      <c r="M21" s="126" t="s">
        <v>168</v>
      </c>
      <c r="N21" s="124" t="s">
        <v>168</v>
      </c>
      <c r="O21" s="115" t="s">
        <v>168</v>
      </c>
      <c r="P21" s="115" t="s">
        <v>168</v>
      </c>
      <c r="Q21" s="160" t="s">
        <v>168</v>
      </c>
      <c r="R21" s="147"/>
      <c r="S21" s="147"/>
      <c r="AA21" s="129"/>
      <c r="AG21" s="131"/>
    </row>
    <row r="22" spans="1:33" s="128" customFormat="1" ht="51">
      <c r="A22" s="123"/>
      <c r="B22" s="124"/>
      <c r="C22" s="130"/>
      <c r="D22" s="124" t="s">
        <v>21</v>
      </c>
      <c r="E22" s="115" t="s">
        <v>168</v>
      </c>
      <c r="F22" s="118">
        <v>55801</v>
      </c>
      <c r="G22" s="126" t="s">
        <v>412</v>
      </c>
      <c r="H22" s="124" t="s">
        <v>168</v>
      </c>
      <c r="I22" s="115" t="s">
        <v>168</v>
      </c>
      <c r="J22" s="115" t="s">
        <v>168</v>
      </c>
      <c r="K22" s="118" t="s">
        <v>168</v>
      </c>
      <c r="L22" s="117" t="s">
        <v>168</v>
      </c>
      <c r="M22" s="126" t="s">
        <v>168</v>
      </c>
      <c r="N22" s="124" t="s">
        <v>168</v>
      </c>
      <c r="O22" s="115" t="s">
        <v>168</v>
      </c>
      <c r="P22" s="115" t="s">
        <v>168</v>
      </c>
      <c r="Q22" s="160" t="s">
        <v>168</v>
      </c>
      <c r="R22" s="147"/>
      <c r="S22" s="147"/>
      <c r="AA22" s="129"/>
      <c r="AG22" s="131"/>
    </row>
    <row r="23" spans="1:33" s="128" customFormat="1" ht="30" customHeight="1">
      <c r="A23" s="123"/>
      <c r="B23" s="124"/>
      <c r="C23" s="130" t="s">
        <v>178</v>
      </c>
      <c r="D23" s="124" t="s">
        <v>422</v>
      </c>
      <c r="E23" s="115" t="s">
        <v>168</v>
      </c>
      <c r="F23" s="118">
        <v>130</v>
      </c>
      <c r="G23" s="126" t="s">
        <v>168</v>
      </c>
      <c r="H23" s="124" t="s">
        <v>168</v>
      </c>
      <c r="I23" s="115" t="s">
        <v>168</v>
      </c>
      <c r="J23" s="115" t="s">
        <v>168</v>
      </c>
      <c r="K23" s="118" t="s">
        <v>168</v>
      </c>
      <c r="L23" s="117" t="s">
        <v>168</v>
      </c>
      <c r="M23" s="126" t="s">
        <v>168</v>
      </c>
      <c r="N23" s="124" t="s">
        <v>168</v>
      </c>
      <c r="O23" s="115" t="s">
        <v>168</v>
      </c>
      <c r="P23" s="115" t="s">
        <v>168</v>
      </c>
      <c r="Q23" s="160" t="s">
        <v>168</v>
      </c>
      <c r="R23" s="147"/>
      <c r="S23" s="147"/>
      <c r="AA23" s="129"/>
      <c r="AG23" s="131"/>
    </row>
    <row r="24" spans="1:33" s="128" customFormat="1" ht="76.5">
      <c r="A24" s="123"/>
      <c r="B24" s="124"/>
      <c r="C24" s="130" t="s">
        <v>179</v>
      </c>
      <c r="D24" s="124" t="s">
        <v>0</v>
      </c>
      <c r="E24" s="115" t="s">
        <v>168</v>
      </c>
      <c r="F24" s="118">
        <v>118053</v>
      </c>
      <c r="G24" s="126" t="s">
        <v>168</v>
      </c>
      <c r="H24" s="124" t="s">
        <v>168</v>
      </c>
      <c r="I24" s="115" t="s">
        <v>168</v>
      </c>
      <c r="J24" s="115" t="s">
        <v>168</v>
      </c>
      <c r="K24" s="118" t="s">
        <v>168</v>
      </c>
      <c r="L24" s="117" t="s">
        <v>168</v>
      </c>
      <c r="M24" s="126" t="s">
        <v>168</v>
      </c>
      <c r="N24" s="124" t="s">
        <v>168</v>
      </c>
      <c r="O24" s="115" t="s">
        <v>168</v>
      </c>
      <c r="P24" s="115" t="s">
        <v>168</v>
      </c>
      <c r="Q24" s="160" t="s">
        <v>168</v>
      </c>
      <c r="R24" s="147"/>
      <c r="S24" s="147"/>
      <c r="AA24" s="129"/>
      <c r="AG24" s="131"/>
    </row>
    <row r="25" spans="1:33" s="128" customFormat="1" ht="72.75" customHeight="1">
      <c r="A25" s="123"/>
      <c r="B25" s="124"/>
      <c r="C25" s="130" t="s">
        <v>180</v>
      </c>
      <c r="D25" s="124" t="s">
        <v>433</v>
      </c>
      <c r="E25" s="115" t="s">
        <v>168</v>
      </c>
      <c r="F25" s="118">
        <v>142051</v>
      </c>
      <c r="G25" s="126" t="s">
        <v>47</v>
      </c>
      <c r="H25" s="124" t="s">
        <v>168</v>
      </c>
      <c r="I25" s="115" t="s">
        <v>168</v>
      </c>
      <c r="J25" s="115" t="s">
        <v>168</v>
      </c>
      <c r="K25" s="118" t="s">
        <v>168</v>
      </c>
      <c r="L25" s="117" t="s">
        <v>168</v>
      </c>
      <c r="M25" s="126" t="s">
        <v>168</v>
      </c>
      <c r="N25" s="124" t="s">
        <v>168</v>
      </c>
      <c r="O25" s="115" t="s">
        <v>168</v>
      </c>
      <c r="P25" s="115" t="s">
        <v>168</v>
      </c>
      <c r="Q25" s="160" t="s">
        <v>168</v>
      </c>
      <c r="R25" s="147"/>
      <c r="S25" s="147"/>
      <c r="AA25" s="129"/>
      <c r="AG25" s="131"/>
    </row>
    <row r="26" spans="1:33" ht="15.75">
      <c r="A26" s="7"/>
      <c r="B26" s="10"/>
      <c r="C26" s="88" t="s">
        <v>170</v>
      </c>
      <c r="D26" s="82"/>
      <c r="E26" s="79">
        <f>SUM(E19:E25)</f>
        <v>0</v>
      </c>
      <c r="F26" s="83">
        <f>SUM(F19:F25)</f>
        <v>608041</v>
      </c>
      <c r="G26" s="81"/>
      <c r="H26" s="82"/>
      <c r="I26" s="79">
        <f>SUM(I19:I25)</f>
        <v>0</v>
      </c>
      <c r="J26" s="79">
        <f>SUM(J19:J25)</f>
        <v>0</v>
      </c>
      <c r="K26" s="83">
        <f>SUM(K19:K25)</f>
        <v>0</v>
      </c>
      <c r="L26" s="84"/>
      <c r="M26" s="89"/>
      <c r="N26" s="85"/>
      <c r="O26" s="79">
        <f>SUM(O19:O25)</f>
        <v>0</v>
      </c>
      <c r="P26" s="83">
        <f>SUM(P19:P25)</f>
        <v>0</v>
      </c>
      <c r="Q26" s="86"/>
      <c r="R26" s="147"/>
      <c r="S26" s="147"/>
      <c r="AA26" s="119"/>
      <c r="AG26" s="122"/>
    </row>
    <row r="27" spans="1:33" ht="53.25" customHeight="1">
      <c r="A27" s="7" t="s">
        <v>181</v>
      </c>
      <c r="B27" s="9" t="s">
        <v>182</v>
      </c>
      <c r="C27" s="87"/>
      <c r="D27" s="10"/>
      <c r="E27" s="11"/>
      <c r="F27" s="24"/>
      <c r="G27" s="76"/>
      <c r="H27" s="10"/>
      <c r="I27" s="11"/>
      <c r="J27" s="11"/>
      <c r="K27" s="24"/>
      <c r="L27" s="8"/>
      <c r="M27" s="76"/>
      <c r="N27" s="10"/>
      <c r="O27" s="11"/>
      <c r="P27" s="11"/>
      <c r="Q27" s="8"/>
      <c r="R27" s="14"/>
      <c r="S27" s="14"/>
      <c r="AA27" s="119"/>
      <c r="AG27" s="122"/>
    </row>
    <row r="28" spans="1:33" s="128" customFormat="1" ht="63.75">
      <c r="A28" s="123"/>
      <c r="B28" s="132"/>
      <c r="C28" s="130" t="s">
        <v>183</v>
      </c>
      <c r="D28" s="124" t="s">
        <v>45</v>
      </c>
      <c r="E28" s="115">
        <v>2.065</v>
      </c>
      <c r="F28" s="118">
        <v>10032.5</v>
      </c>
      <c r="G28" s="126" t="s">
        <v>519</v>
      </c>
      <c r="H28" s="124" t="s">
        <v>168</v>
      </c>
      <c r="I28" s="115" t="s">
        <v>168</v>
      </c>
      <c r="J28" s="115" t="s">
        <v>168</v>
      </c>
      <c r="K28" s="118" t="s">
        <v>168</v>
      </c>
      <c r="L28" s="117" t="s">
        <v>168</v>
      </c>
      <c r="M28" s="126" t="s">
        <v>168</v>
      </c>
      <c r="N28" s="124" t="s">
        <v>168</v>
      </c>
      <c r="O28" s="115" t="s">
        <v>168</v>
      </c>
      <c r="P28" s="115" t="s">
        <v>168</v>
      </c>
      <c r="Q28" s="160" t="s">
        <v>168</v>
      </c>
      <c r="R28" s="147"/>
      <c r="S28" s="147"/>
      <c r="AA28" s="129"/>
      <c r="AG28" s="131"/>
    </row>
    <row r="29" spans="1:33" s="128" customFormat="1" ht="57" customHeight="1">
      <c r="A29" s="123"/>
      <c r="B29" s="124"/>
      <c r="C29" s="130" t="s">
        <v>184</v>
      </c>
      <c r="D29" s="124" t="s">
        <v>319</v>
      </c>
      <c r="E29" s="115" t="s">
        <v>168</v>
      </c>
      <c r="F29" s="118">
        <v>62887</v>
      </c>
      <c r="G29" s="126" t="s">
        <v>373</v>
      </c>
      <c r="H29" s="124" t="s">
        <v>168</v>
      </c>
      <c r="I29" s="115" t="s">
        <v>168</v>
      </c>
      <c r="J29" s="115" t="s">
        <v>168</v>
      </c>
      <c r="K29" s="118" t="s">
        <v>168</v>
      </c>
      <c r="L29" s="117" t="s">
        <v>168</v>
      </c>
      <c r="M29" s="126" t="s">
        <v>168</v>
      </c>
      <c r="N29" s="124" t="s">
        <v>168</v>
      </c>
      <c r="O29" s="115" t="s">
        <v>168</v>
      </c>
      <c r="P29" s="115" t="s">
        <v>168</v>
      </c>
      <c r="Q29" s="160" t="s">
        <v>168</v>
      </c>
      <c r="R29" s="147"/>
      <c r="S29" s="147"/>
      <c r="AA29" s="129"/>
      <c r="AG29" s="131"/>
    </row>
    <row r="30" spans="1:33" s="128" customFormat="1" ht="18.75" customHeight="1">
      <c r="A30" s="123"/>
      <c r="B30" s="124"/>
      <c r="C30" s="130" t="s">
        <v>185</v>
      </c>
      <c r="D30" s="124" t="s">
        <v>41</v>
      </c>
      <c r="E30" s="115" t="s">
        <v>168</v>
      </c>
      <c r="F30" s="118">
        <v>105500</v>
      </c>
      <c r="G30" s="126" t="s">
        <v>481</v>
      </c>
      <c r="H30" s="124" t="s">
        <v>168</v>
      </c>
      <c r="I30" s="115" t="s">
        <v>168</v>
      </c>
      <c r="J30" s="115" t="s">
        <v>168</v>
      </c>
      <c r="K30" s="118" t="s">
        <v>168</v>
      </c>
      <c r="L30" s="117" t="s">
        <v>168</v>
      </c>
      <c r="M30" s="126" t="s">
        <v>168</v>
      </c>
      <c r="N30" s="124" t="s">
        <v>168</v>
      </c>
      <c r="O30" s="115" t="s">
        <v>168</v>
      </c>
      <c r="P30" s="115" t="s">
        <v>168</v>
      </c>
      <c r="Q30" s="160" t="s">
        <v>168</v>
      </c>
      <c r="R30" s="147"/>
      <c r="S30" s="147"/>
      <c r="AA30" s="129"/>
      <c r="AG30" s="131"/>
    </row>
    <row r="31" spans="1:33" s="128" customFormat="1" ht="63" customHeight="1">
      <c r="A31" s="123"/>
      <c r="B31" s="124"/>
      <c r="C31" s="130" t="s">
        <v>186</v>
      </c>
      <c r="D31" s="124" t="s">
        <v>442</v>
      </c>
      <c r="E31" s="115" t="s">
        <v>168</v>
      </c>
      <c r="F31" s="118">
        <v>7993</v>
      </c>
      <c r="G31" s="126" t="s">
        <v>373</v>
      </c>
      <c r="H31" s="124" t="s">
        <v>168</v>
      </c>
      <c r="I31" s="115" t="s">
        <v>168</v>
      </c>
      <c r="J31" s="115" t="s">
        <v>168</v>
      </c>
      <c r="K31" s="118" t="s">
        <v>168</v>
      </c>
      <c r="L31" s="117" t="s">
        <v>168</v>
      </c>
      <c r="M31" s="126" t="s">
        <v>168</v>
      </c>
      <c r="N31" s="124" t="s">
        <v>168</v>
      </c>
      <c r="O31" s="115" t="s">
        <v>168</v>
      </c>
      <c r="P31" s="115" t="s">
        <v>168</v>
      </c>
      <c r="Q31" s="160" t="s">
        <v>168</v>
      </c>
      <c r="R31" s="147"/>
      <c r="S31" s="147"/>
      <c r="AA31" s="129"/>
      <c r="AG31" s="131"/>
    </row>
    <row r="32" spans="1:33" s="128" customFormat="1" ht="63" customHeight="1">
      <c r="A32" s="123"/>
      <c r="B32" s="124"/>
      <c r="C32" s="130" t="s">
        <v>187</v>
      </c>
      <c r="D32" s="124" t="s">
        <v>433</v>
      </c>
      <c r="E32" s="115" t="s">
        <v>168</v>
      </c>
      <c r="F32" s="118">
        <v>178411</v>
      </c>
      <c r="G32" s="126" t="s">
        <v>373</v>
      </c>
      <c r="H32" s="124" t="s">
        <v>168</v>
      </c>
      <c r="I32" s="115" t="s">
        <v>168</v>
      </c>
      <c r="J32" s="115" t="s">
        <v>168</v>
      </c>
      <c r="K32" s="118" t="s">
        <v>168</v>
      </c>
      <c r="L32" s="117"/>
      <c r="M32" s="126" t="s">
        <v>168</v>
      </c>
      <c r="N32" s="124" t="s">
        <v>168</v>
      </c>
      <c r="O32" s="115" t="s">
        <v>168</v>
      </c>
      <c r="P32" s="115" t="s">
        <v>168</v>
      </c>
      <c r="Q32" s="160"/>
      <c r="R32" s="147"/>
      <c r="S32" s="147"/>
      <c r="AA32" s="129"/>
      <c r="AG32" s="131"/>
    </row>
    <row r="33" spans="1:33" s="128" customFormat="1" ht="63" customHeight="1">
      <c r="A33" s="123"/>
      <c r="B33" s="124"/>
      <c r="C33" s="130" t="s">
        <v>188</v>
      </c>
      <c r="D33" s="124" t="s">
        <v>390</v>
      </c>
      <c r="E33" s="115" t="s">
        <v>168</v>
      </c>
      <c r="F33" s="118">
        <v>105262</v>
      </c>
      <c r="G33" s="126" t="s">
        <v>168</v>
      </c>
      <c r="H33" s="124" t="s">
        <v>168</v>
      </c>
      <c r="I33" s="115" t="s">
        <v>168</v>
      </c>
      <c r="J33" s="115" t="s">
        <v>168</v>
      </c>
      <c r="K33" s="118" t="s">
        <v>168</v>
      </c>
      <c r="L33" s="117" t="s">
        <v>168</v>
      </c>
      <c r="M33" s="126" t="s">
        <v>168</v>
      </c>
      <c r="N33" s="124" t="s">
        <v>168</v>
      </c>
      <c r="O33" s="115" t="s">
        <v>168</v>
      </c>
      <c r="P33" s="115" t="s">
        <v>168</v>
      </c>
      <c r="Q33" s="160" t="s">
        <v>168</v>
      </c>
      <c r="R33" s="147"/>
      <c r="S33" s="147"/>
      <c r="AA33" s="129"/>
      <c r="AG33" s="131"/>
    </row>
    <row r="34" spans="1:33" ht="15.75">
      <c r="A34" s="7"/>
      <c r="B34" s="10"/>
      <c r="C34" s="88" t="s">
        <v>170</v>
      </c>
      <c r="D34" s="82"/>
      <c r="E34" s="79">
        <f>SUM(E27:E33)</f>
        <v>2.065</v>
      </c>
      <c r="F34" s="83">
        <f>SUM(F27:F33)</f>
        <v>470085.5</v>
      </c>
      <c r="G34" s="81"/>
      <c r="H34" s="82"/>
      <c r="I34" s="79">
        <f>SUM(I27:I33)</f>
        <v>0</v>
      </c>
      <c r="J34" s="79">
        <f>SUM(J27:J33)</f>
        <v>0</v>
      </c>
      <c r="K34" s="83">
        <f>SUM(K27:K33)</f>
        <v>0</v>
      </c>
      <c r="L34" s="84"/>
      <c r="M34" s="89"/>
      <c r="N34" s="85"/>
      <c r="O34" s="79">
        <f>SUM(O27:O33)</f>
        <v>0</v>
      </c>
      <c r="P34" s="83">
        <f>SUM(P27:P33)</f>
        <v>0</v>
      </c>
      <c r="Q34" s="86"/>
      <c r="R34" s="147"/>
      <c r="S34" s="147"/>
      <c r="AA34" s="119"/>
      <c r="AG34" s="122"/>
    </row>
    <row r="35" spans="1:33" s="128" customFormat="1" ht="51">
      <c r="A35" s="123" t="s">
        <v>189</v>
      </c>
      <c r="B35" s="132" t="s">
        <v>190</v>
      </c>
      <c r="C35" s="130" t="s">
        <v>191</v>
      </c>
      <c r="D35" s="114" t="s">
        <v>377</v>
      </c>
      <c r="E35" s="115" t="s">
        <v>168</v>
      </c>
      <c r="F35" s="118">
        <f>5106+6460+640+5930+2420+5141+4680+7323+3714+5860</f>
        <v>47274</v>
      </c>
      <c r="G35" s="126"/>
      <c r="H35" s="124" t="s">
        <v>168</v>
      </c>
      <c r="I35" s="115" t="s">
        <v>168</v>
      </c>
      <c r="J35" s="115" t="s">
        <v>168</v>
      </c>
      <c r="K35" s="118" t="s">
        <v>168</v>
      </c>
      <c r="L35" s="117" t="s">
        <v>168</v>
      </c>
      <c r="M35" s="126" t="s">
        <v>168</v>
      </c>
      <c r="N35" s="124" t="s">
        <v>168</v>
      </c>
      <c r="O35" s="115" t="s">
        <v>168</v>
      </c>
      <c r="P35" s="115" t="s">
        <v>168</v>
      </c>
      <c r="Q35" s="160" t="s">
        <v>168</v>
      </c>
      <c r="R35" s="147"/>
      <c r="S35" s="147"/>
      <c r="AA35" s="129"/>
      <c r="AG35" s="131"/>
    </row>
    <row r="36" spans="1:33" s="128" customFormat="1" ht="75" customHeight="1">
      <c r="A36" s="123"/>
      <c r="B36" s="124"/>
      <c r="C36" s="130" t="s">
        <v>192</v>
      </c>
      <c r="D36" s="114" t="s">
        <v>377</v>
      </c>
      <c r="E36" s="115" t="s">
        <v>168</v>
      </c>
      <c r="F36" s="118">
        <v>235447</v>
      </c>
      <c r="G36" s="126" t="s">
        <v>78</v>
      </c>
      <c r="H36" s="124" t="s">
        <v>168</v>
      </c>
      <c r="I36" s="115" t="s">
        <v>168</v>
      </c>
      <c r="J36" s="115" t="s">
        <v>168</v>
      </c>
      <c r="K36" s="118" t="s">
        <v>168</v>
      </c>
      <c r="L36" s="117" t="s">
        <v>168</v>
      </c>
      <c r="M36" s="126" t="s">
        <v>168</v>
      </c>
      <c r="N36" s="124" t="s">
        <v>168</v>
      </c>
      <c r="O36" s="115" t="s">
        <v>168</v>
      </c>
      <c r="P36" s="115" t="s">
        <v>168</v>
      </c>
      <c r="Q36" s="160" t="s">
        <v>168</v>
      </c>
      <c r="R36" s="147"/>
      <c r="S36" s="147"/>
      <c r="AA36" s="129"/>
      <c r="AG36" s="131"/>
    </row>
    <row r="37" spans="1:33" s="128" customFormat="1" ht="60.75" customHeight="1">
      <c r="A37" s="123"/>
      <c r="B37" s="124"/>
      <c r="C37" s="130" t="s">
        <v>193</v>
      </c>
      <c r="D37" s="124" t="s">
        <v>433</v>
      </c>
      <c r="E37" s="115" t="s">
        <v>168</v>
      </c>
      <c r="F37" s="118">
        <v>124872</v>
      </c>
      <c r="G37" s="126" t="s">
        <v>168</v>
      </c>
      <c r="H37" s="124" t="s">
        <v>168</v>
      </c>
      <c r="I37" s="115" t="s">
        <v>168</v>
      </c>
      <c r="J37" s="115" t="s">
        <v>168</v>
      </c>
      <c r="K37" s="118" t="s">
        <v>168</v>
      </c>
      <c r="L37" s="117" t="s">
        <v>168</v>
      </c>
      <c r="M37" s="126" t="s">
        <v>168</v>
      </c>
      <c r="N37" s="124" t="s">
        <v>168</v>
      </c>
      <c r="O37" s="115" t="s">
        <v>168</v>
      </c>
      <c r="P37" s="115" t="s">
        <v>168</v>
      </c>
      <c r="Q37" s="160" t="s">
        <v>168</v>
      </c>
      <c r="R37" s="147"/>
      <c r="S37" s="147"/>
      <c r="AA37" s="129"/>
      <c r="AG37" s="131"/>
    </row>
    <row r="38" spans="1:33" s="128" customFormat="1" ht="38.25">
      <c r="A38" s="123"/>
      <c r="B38" s="124"/>
      <c r="C38" s="130" t="s">
        <v>194</v>
      </c>
      <c r="D38" s="124" t="s">
        <v>433</v>
      </c>
      <c r="E38" s="115"/>
      <c r="F38" s="118">
        <v>87614</v>
      </c>
      <c r="G38" s="126" t="s">
        <v>530</v>
      </c>
      <c r="H38" s="124"/>
      <c r="I38" s="115"/>
      <c r="J38" s="115"/>
      <c r="K38" s="118"/>
      <c r="L38" s="117"/>
      <c r="M38" s="126"/>
      <c r="N38" s="124"/>
      <c r="O38" s="115"/>
      <c r="P38" s="115"/>
      <c r="Q38" s="160"/>
      <c r="R38" s="147"/>
      <c r="S38" s="147"/>
      <c r="AA38" s="129"/>
      <c r="AG38" s="131"/>
    </row>
    <row r="39" spans="1:33" s="128" customFormat="1" ht="34.5" customHeight="1">
      <c r="A39" s="123"/>
      <c r="B39" s="124"/>
      <c r="C39" s="130" t="s">
        <v>195</v>
      </c>
      <c r="D39" s="114" t="s">
        <v>442</v>
      </c>
      <c r="E39" s="115" t="s">
        <v>168</v>
      </c>
      <c r="F39" s="118">
        <v>197397</v>
      </c>
      <c r="G39" s="126" t="s">
        <v>373</v>
      </c>
      <c r="H39" s="124" t="s">
        <v>168</v>
      </c>
      <c r="I39" s="115" t="s">
        <v>168</v>
      </c>
      <c r="J39" s="115" t="s">
        <v>168</v>
      </c>
      <c r="K39" s="118" t="s">
        <v>168</v>
      </c>
      <c r="L39" s="117" t="s">
        <v>168</v>
      </c>
      <c r="M39" s="126" t="s">
        <v>168</v>
      </c>
      <c r="N39" s="124" t="s">
        <v>168</v>
      </c>
      <c r="O39" s="115" t="s">
        <v>168</v>
      </c>
      <c r="P39" s="115" t="s">
        <v>168</v>
      </c>
      <c r="Q39" s="160" t="s">
        <v>168</v>
      </c>
      <c r="R39" s="147"/>
      <c r="S39" s="147"/>
      <c r="AA39" s="129"/>
      <c r="AG39" s="131"/>
    </row>
    <row r="40" spans="1:33" s="128" customFormat="1" ht="36" customHeight="1">
      <c r="A40" s="123"/>
      <c r="B40" s="124"/>
      <c r="C40" s="130" t="s">
        <v>196</v>
      </c>
      <c r="D40" s="124" t="s">
        <v>439</v>
      </c>
      <c r="E40" s="115" t="s">
        <v>168</v>
      </c>
      <c r="F40" s="118">
        <v>122306</v>
      </c>
      <c r="G40" s="126" t="s">
        <v>373</v>
      </c>
      <c r="H40" s="124" t="s">
        <v>168</v>
      </c>
      <c r="I40" s="115" t="s">
        <v>168</v>
      </c>
      <c r="J40" s="115" t="s">
        <v>168</v>
      </c>
      <c r="K40" s="118" t="s">
        <v>168</v>
      </c>
      <c r="L40" s="117" t="s">
        <v>168</v>
      </c>
      <c r="M40" s="126" t="s">
        <v>168</v>
      </c>
      <c r="N40" s="124" t="s">
        <v>168</v>
      </c>
      <c r="O40" s="115" t="s">
        <v>168</v>
      </c>
      <c r="P40" s="115" t="s">
        <v>168</v>
      </c>
      <c r="Q40" s="160" t="s">
        <v>168</v>
      </c>
      <c r="R40" s="147"/>
      <c r="S40" s="147"/>
      <c r="AA40" s="129"/>
      <c r="AG40" s="131"/>
    </row>
    <row r="41" spans="1:33" s="128" customFormat="1" ht="56.25" customHeight="1">
      <c r="A41" s="123"/>
      <c r="B41" s="124"/>
      <c r="C41" s="130" t="s">
        <v>200</v>
      </c>
      <c r="D41" s="124" t="s">
        <v>270</v>
      </c>
      <c r="E41" s="115" t="s">
        <v>168</v>
      </c>
      <c r="F41" s="118">
        <v>110868</v>
      </c>
      <c r="G41" s="126" t="s">
        <v>443</v>
      </c>
      <c r="H41" s="124" t="s">
        <v>168</v>
      </c>
      <c r="I41" s="115" t="s">
        <v>168</v>
      </c>
      <c r="J41" s="115" t="s">
        <v>168</v>
      </c>
      <c r="K41" s="118" t="s">
        <v>168</v>
      </c>
      <c r="L41" s="117" t="s">
        <v>168</v>
      </c>
      <c r="M41" s="126" t="s">
        <v>168</v>
      </c>
      <c r="N41" s="124" t="s">
        <v>168</v>
      </c>
      <c r="O41" s="115" t="s">
        <v>168</v>
      </c>
      <c r="P41" s="115" t="s">
        <v>168</v>
      </c>
      <c r="Q41" s="160" t="s">
        <v>168</v>
      </c>
      <c r="R41" s="147"/>
      <c r="S41" s="147"/>
      <c r="AA41" s="129"/>
      <c r="AG41" s="131"/>
    </row>
    <row r="42" spans="1:33" ht="15.75">
      <c r="A42" s="7"/>
      <c r="B42" s="10"/>
      <c r="C42" s="88" t="s">
        <v>170</v>
      </c>
      <c r="D42" s="82"/>
      <c r="E42" s="79">
        <f>SUM(E35:E41)</f>
        <v>0</v>
      </c>
      <c r="F42" s="83">
        <f>SUM(F35:F41)</f>
        <v>925778</v>
      </c>
      <c r="G42" s="89"/>
      <c r="H42" s="82"/>
      <c r="I42" s="79">
        <f>SUM(I35:I41)</f>
        <v>0</v>
      </c>
      <c r="J42" s="79">
        <f>SUM(J35:J41)</f>
        <v>0</v>
      </c>
      <c r="K42" s="83">
        <f>SUM(K35:K41)</f>
        <v>0</v>
      </c>
      <c r="L42" s="84"/>
      <c r="M42" s="89"/>
      <c r="N42" s="85"/>
      <c r="O42" s="79">
        <f>SUM(O35:O41)</f>
        <v>0</v>
      </c>
      <c r="P42" s="83">
        <f>SUM(P35:P41)</f>
        <v>0</v>
      </c>
      <c r="Q42" s="86"/>
      <c r="R42" s="147"/>
      <c r="S42" s="147"/>
      <c r="AA42" s="119"/>
      <c r="AG42" s="122"/>
    </row>
    <row r="43" spans="1:33" s="128" customFormat="1" ht="25.5">
      <c r="A43" s="123" t="s">
        <v>201</v>
      </c>
      <c r="B43" s="132" t="s">
        <v>202</v>
      </c>
      <c r="C43" s="125" t="s">
        <v>203</v>
      </c>
      <c r="D43" s="114" t="s">
        <v>97</v>
      </c>
      <c r="E43" s="115" t="s">
        <v>168</v>
      </c>
      <c r="F43" s="118">
        <v>92200</v>
      </c>
      <c r="G43" s="126" t="s">
        <v>373</v>
      </c>
      <c r="H43" s="124" t="s">
        <v>168</v>
      </c>
      <c r="I43" s="115" t="s">
        <v>168</v>
      </c>
      <c r="J43" s="115" t="s">
        <v>168</v>
      </c>
      <c r="K43" s="118" t="s">
        <v>168</v>
      </c>
      <c r="L43" s="117" t="s">
        <v>168</v>
      </c>
      <c r="M43" s="126" t="s">
        <v>168</v>
      </c>
      <c r="N43" s="124" t="s">
        <v>168</v>
      </c>
      <c r="O43" s="115" t="s">
        <v>168</v>
      </c>
      <c r="P43" s="115" t="s">
        <v>168</v>
      </c>
      <c r="Q43" s="160" t="s">
        <v>168</v>
      </c>
      <c r="R43" s="147"/>
      <c r="S43" s="147"/>
      <c r="AA43" s="129"/>
      <c r="AG43" s="131"/>
    </row>
    <row r="44" spans="1:33" s="128" customFormat="1" ht="51">
      <c r="A44" s="123"/>
      <c r="B44" s="132"/>
      <c r="C44" s="125" t="s">
        <v>204</v>
      </c>
      <c r="D44" s="114" t="s">
        <v>24</v>
      </c>
      <c r="E44" s="115" t="s">
        <v>168</v>
      </c>
      <c r="F44" s="118">
        <v>168960</v>
      </c>
      <c r="G44" s="126"/>
      <c r="H44" s="124" t="s">
        <v>168</v>
      </c>
      <c r="I44" s="115" t="s">
        <v>168</v>
      </c>
      <c r="J44" s="115" t="s">
        <v>168</v>
      </c>
      <c r="K44" s="118" t="s">
        <v>168</v>
      </c>
      <c r="L44" s="117" t="s">
        <v>168</v>
      </c>
      <c r="M44" s="126" t="s">
        <v>168</v>
      </c>
      <c r="N44" s="124" t="s">
        <v>168</v>
      </c>
      <c r="O44" s="115" t="s">
        <v>168</v>
      </c>
      <c r="P44" s="115" t="s">
        <v>168</v>
      </c>
      <c r="Q44" s="160" t="s">
        <v>168</v>
      </c>
      <c r="R44" s="147"/>
      <c r="S44" s="147"/>
      <c r="AA44" s="129"/>
      <c r="AG44" s="131"/>
    </row>
    <row r="45" spans="1:33" s="128" customFormat="1" ht="27" customHeight="1">
      <c r="A45" s="123"/>
      <c r="B45" s="132"/>
      <c r="C45" s="125" t="s">
        <v>205</v>
      </c>
      <c r="D45" s="114" t="s">
        <v>134</v>
      </c>
      <c r="E45" s="115">
        <v>2200</v>
      </c>
      <c r="F45" s="118"/>
      <c r="G45" s="126" t="s">
        <v>135</v>
      </c>
      <c r="H45" s="124"/>
      <c r="I45" s="115"/>
      <c r="J45" s="115"/>
      <c r="K45" s="118"/>
      <c r="L45" s="117"/>
      <c r="M45" s="126"/>
      <c r="N45" s="124"/>
      <c r="O45" s="115"/>
      <c r="P45" s="115"/>
      <c r="Q45" s="160"/>
      <c r="R45" s="147"/>
      <c r="S45" s="147"/>
      <c r="AA45" s="129"/>
      <c r="AG45" s="131"/>
    </row>
    <row r="46" spans="1:33" s="128" customFormat="1" ht="38.25">
      <c r="A46" s="123"/>
      <c r="B46" s="132"/>
      <c r="C46" s="125" t="s">
        <v>206</v>
      </c>
      <c r="D46" s="114" t="s">
        <v>125</v>
      </c>
      <c r="E46" s="115"/>
      <c r="F46" s="118">
        <v>101380</v>
      </c>
      <c r="G46" s="126"/>
      <c r="H46" s="124"/>
      <c r="I46" s="115"/>
      <c r="J46" s="115"/>
      <c r="K46" s="118"/>
      <c r="L46" s="117"/>
      <c r="M46" s="126"/>
      <c r="N46" s="124"/>
      <c r="O46" s="115"/>
      <c r="P46" s="115"/>
      <c r="Q46" s="160"/>
      <c r="R46" s="147"/>
      <c r="S46" s="147"/>
      <c r="AA46" s="129"/>
      <c r="AG46" s="131"/>
    </row>
    <row r="47" spans="1:33" s="128" customFormat="1" ht="25.5">
      <c r="A47" s="123"/>
      <c r="B47" s="172"/>
      <c r="C47" s="125" t="s">
        <v>539</v>
      </c>
      <c r="D47" s="114" t="s">
        <v>540</v>
      </c>
      <c r="E47" s="115">
        <v>1492</v>
      </c>
      <c r="F47" s="118"/>
      <c r="G47" s="126"/>
      <c r="H47" s="124"/>
      <c r="I47" s="115"/>
      <c r="J47" s="115"/>
      <c r="K47" s="118"/>
      <c r="L47" s="171"/>
      <c r="M47" s="126"/>
      <c r="N47" s="124"/>
      <c r="O47" s="115"/>
      <c r="P47" s="115"/>
      <c r="Q47" s="171"/>
      <c r="R47" s="170"/>
      <c r="S47" s="170"/>
      <c r="AA47" s="129"/>
      <c r="AG47" s="131"/>
    </row>
    <row r="48" spans="1:33" s="128" customFormat="1" ht="38.25">
      <c r="A48" s="123"/>
      <c r="B48" s="132"/>
      <c r="C48" s="125" t="s">
        <v>207</v>
      </c>
      <c r="D48" s="114" t="s">
        <v>125</v>
      </c>
      <c r="E48" s="115"/>
      <c r="F48" s="118">
        <v>123229</v>
      </c>
      <c r="G48" s="126"/>
      <c r="H48" s="124" t="s">
        <v>168</v>
      </c>
      <c r="I48" s="115"/>
      <c r="J48" s="115"/>
      <c r="K48" s="118"/>
      <c r="L48" s="117"/>
      <c r="M48" s="126"/>
      <c r="N48" s="124"/>
      <c r="O48" s="115"/>
      <c r="P48" s="115"/>
      <c r="Q48" s="160"/>
      <c r="R48" s="147"/>
      <c r="S48" s="147"/>
      <c r="AA48" s="129"/>
      <c r="AG48" s="131"/>
    </row>
    <row r="49" spans="1:33" ht="15.75">
      <c r="A49" s="7"/>
      <c r="B49" s="9"/>
      <c r="C49" s="88" t="s">
        <v>170</v>
      </c>
      <c r="D49" s="82"/>
      <c r="E49" s="79">
        <f>SUM(E43:E48)</f>
        <v>3692</v>
      </c>
      <c r="F49" s="83">
        <f>SUM(F43:F48)</f>
        <v>485769</v>
      </c>
      <c r="G49" s="89"/>
      <c r="H49" s="82"/>
      <c r="I49" s="79">
        <f>SUM(I43:I48)</f>
        <v>0</v>
      </c>
      <c r="J49" s="79">
        <f>SUM(J43:J48)</f>
        <v>0</v>
      </c>
      <c r="K49" s="83">
        <f>SUM(K43:K48)</f>
        <v>0</v>
      </c>
      <c r="L49" s="84"/>
      <c r="M49" s="89"/>
      <c r="N49" s="85"/>
      <c r="O49" s="79">
        <f>SUM(O43:O48)</f>
        <v>0</v>
      </c>
      <c r="P49" s="83">
        <f>SUM(P43:P48)</f>
        <v>0</v>
      </c>
      <c r="Q49" s="86"/>
      <c r="R49" s="147"/>
      <c r="S49" s="147"/>
      <c r="AA49" s="119"/>
      <c r="AG49" s="122"/>
    </row>
    <row r="50" spans="1:33" s="128" customFormat="1" ht="38.25">
      <c r="A50" s="123" t="s">
        <v>208</v>
      </c>
      <c r="B50" s="133" t="s">
        <v>140</v>
      </c>
      <c r="C50" s="130" t="s">
        <v>141</v>
      </c>
      <c r="D50" s="114" t="s">
        <v>125</v>
      </c>
      <c r="E50" s="115"/>
      <c r="F50" s="118">
        <v>18111</v>
      </c>
      <c r="G50" s="126"/>
      <c r="H50" s="124" t="s">
        <v>168</v>
      </c>
      <c r="I50" s="115" t="s">
        <v>168</v>
      </c>
      <c r="J50" s="115" t="s">
        <v>168</v>
      </c>
      <c r="K50" s="118" t="s">
        <v>168</v>
      </c>
      <c r="L50" s="117" t="s">
        <v>168</v>
      </c>
      <c r="M50" s="126" t="s">
        <v>168</v>
      </c>
      <c r="N50" s="124" t="s">
        <v>168</v>
      </c>
      <c r="O50" s="115" t="s">
        <v>168</v>
      </c>
      <c r="P50" s="115" t="s">
        <v>168</v>
      </c>
      <c r="Q50" s="160" t="s">
        <v>168</v>
      </c>
      <c r="R50" s="147"/>
      <c r="S50" s="147"/>
      <c r="AA50" s="129"/>
      <c r="AG50" s="131"/>
    </row>
    <row r="51" spans="1:33" s="128" customFormat="1" ht="51">
      <c r="A51" s="123" t="s">
        <v>209</v>
      </c>
      <c r="B51" s="132" t="s">
        <v>210</v>
      </c>
      <c r="C51" s="125" t="s">
        <v>211</v>
      </c>
      <c r="D51" s="114" t="s">
        <v>198</v>
      </c>
      <c r="E51" s="115" t="s">
        <v>168</v>
      </c>
      <c r="F51" s="118">
        <v>146000</v>
      </c>
      <c r="G51" s="126" t="s">
        <v>199</v>
      </c>
      <c r="H51" s="124" t="s">
        <v>168</v>
      </c>
      <c r="I51" s="115" t="s">
        <v>168</v>
      </c>
      <c r="J51" s="115" t="s">
        <v>168</v>
      </c>
      <c r="K51" s="118" t="s">
        <v>168</v>
      </c>
      <c r="L51" s="117" t="s">
        <v>168</v>
      </c>
      <c r="M51" s="126" t="s">
        <v>168</v>
      </c>
      <c r="N51" s="124" t="s">
        <v>168</v>
      </c>
      <c r="O51" s="115" t="s">
        <v>168</v>
      </c>
      <c r="P51" s="115" t="s">
        <v>168</v>
      </c>
      <c r="Q51" s="160" t="s">
        <v>168</v>
      </c>
      <c r="R51" s="147"/>
      <c r="S51" s="147"/>
      <c r="AA51" s="129"/>
      <c r="AG51" s="131"/>
    </row>
    <row r="52" spans="1:33" s="128" customFormat="1" ht="87" customHeight="1">
      <c r="A52" s="123"/>
      <c r="B52" s="132"/>
      <c r="C52" s="125" t="s">
        <v>212</v>
      </c>
      <c r="D52" s="124" t="s">
        <v>24</v>
      </c>
      <c r="E52" s="115" t="s">
        <v>168</v>
      </c>
      <c r="F52" s="118">
        <v>1088</v>
      </c>
      <c r="G52" s="126" t="s">
        <v>378</v>
      </c>
      <c r="H52" s="124" t="s">
        <v>168</v>
      </c>
      <c r="I52" s="115" t="s">
        <v>168</v>
      </c>
      <c r="J52" s="115" t="s">
        <v>168</v>
      </c>
      <c r="K52" s="118" t="s">
        <v>168</v>
      </c>
      <c r="L52" s="117" t="s">
        <v>168</v>
      </c>
      <c r="M52" s="126" t="s">
        <v>168</v>
      </c>
      <c r="N52" s="124" t="s">
        <v>168</v>
      </c>
      <c r="O52" s="115" t="s">
        <v>168</v>
      </c>
      <c r="P52" s="115" t="s">
        <v>168</v>
      </c>
      <c r="Q52" s="160" t="s">
        <v>168</v>
      </c>
      <c r="R52" s="147"/>
      <c r="S52" s="147"/>
      <c r="AA52" s="129"/>
      <c r="AG52" s="131"/>
    </row>
    <row r="53" spans="1:33" s="128" customFormat="1" ht="75" customHeight="1">
      <c r="A53" s="123"/>
      <c r="B53" s="132"/>
      <c r="C53" s="125"/>
      <c r="D53" s="124" t="s">
        <v>433</v>
      </c>
      <c r="E53" s="115" t="s">
        <v>168</v>
      </c>
      <c r="F53" s="118">
        <v>1013</v>
      </c>
      <c r="G53" s="126" t="s">
        <v>378</v>
      </c>
      <c r="H53" s="124" t="s">
        <v>168</v>
      </c>
      <c r="I53" s="115" t="s">
        <v>168</v>
      </c>
      <c r="J53" s="115" t="s">
        <v>168</v>
      </c>
      <c r="K53" s="118" t="s">
        <v>168</v>
      </c>
      <c r="L53" s="117" t="s">
        <v>168</v>
      </c>
      <c r="M53" s="126" t="s">
        <v>168</v>
      </c>
      <c r="N53" s="124" t="s">
        <v>168</v>
      </c>
      <c r="O53" s="115" t="s">
        <v>168</v>
      </c>
      <c r="P53" s="115" t="s">
        <v>168</v>
      </c>
      <c r="Q53" s="160" t="s">
        <v>168</v>
      </c>
      <c r="R53" s="147"/>
      <c r="S53" s="147"/>
      <c r="AA53" s="129"/>
      <c r="AG53" s="131"/>
    </row>
    <row r="54" spans="1:33" s="128" customFormat="1" ht="75.75" customHeight="1">
      <c r="A54" s="123"/>
      <c r="B54" s="132"/>
      <c r="C54" s="125" t="s">
        <v>213</v>
      </c>
      <c r="D54" s="114" t="s">
        <v>77</v>
      </c>
      <c r="E54" s="134">
        <v>1814.047</v>
      </c>
      <c r="F54" s="118"/>
      <c r="G54" s="126" t="s">
        <v>373</v>
      </c>
      <c r="H54" s="124" t="s">
        <v>23</v>
      </c>
      <c r="I54" s="115">
        <v>0.87</v>
      </c>
      <c r="J54" s="115" t="s">
        <v>168</v>
      </c>
      <c r="L54" s="117" t="s">
        <v>101</v>
      </c>
      <c r="M54" s="126" t="s">
        <v>115</v>
      </c>
      <c r="N54" s="124" t="s">
        <v>168</v>
      </c>
      <c r="O54" s="115" t="s">
        <v>168</v>
      </c>
      <c r="P54" s="115" t="s">
        <v>168</v>
      </c>
      <c r="Q54" s="160" t="s">
        <v>168</v>
      </c>
      <c r="R54" s="147"/>
      <c r="S54" s="147"/>
      <c r="AA54" s="129"/>
      <c r="AG54" s="131"/>
    </row>
    <row r="55" spans="1:33" s="128" customFormat="1" ht="75.75" customHeight="1">
      <c r="A55" s="123"/>
      <c r="B55" s="132"/>
      <c r="C55" s="125" t="s">
        <v>213</v>
      </c>
      <c r="D55" s="114"/>
      <c r="E55" s="115"/>
      <c r="F55" s="118"/>
      <c r="G55" s="126"/>
      <c r="H55" s="124" t="s">
        <v>355</v>
      </c>
      <c r="I55" s="115">
        <v>0.65</v>
      </c>
      <c r="J55" s="115" t="s">
        <v>168</v>
      </c>
      <c r="K55" s="118" t="s">
        <v>168</v>
      </c>
      <c r="L55" s="117" t="s">
        <v>356</v>
      </c>
      <c r="M55" s="126" t="s">
        <v>357</v>
      </c>
      <c r="N55" s="124"/>
      <c r="O55" s="115"/>
      <c r="P55" s="115"/>
      <c r="Q55" s="160"/>
      <c r="R55" s="147"/>
      <c r="S55" s="147"/>
      <c r="AA55" s="129"/>
      <c r="AG55" s="131"/>
    </row>
    <row r="56" spans="1:33" s="128" customFormat="1" ht="72.75" customHeight="1">
      <c r="A56" s="123"/>
      <c r="B56" s="132"/>
      <c r="C56" s="125" t="s">
        <v>214</v>
      </c>
      <c r="D56" s="124" t="s">
        <v>372</v>
      </c>
      <c r="E56" s="115">
        <v>2.9</v>
      </c>
      <c r="F56" s="118">
        <v>2697</v>
      </c>
      <c r="G56" s="126" t="s">
        <v>531</v>
      </c>
      <c r="H56" s="124" t="s">
        <v>168</v>
      </c>
      <c r="I56" s="115" t="s">
        <v>168</v>
      </c>
      <c r="J56" s="115" t="s">
        <v>168</v>
      </c>
      <c r="K56" s="118" t="s">
        <v>168</v>
      </c>
      <c r="L56" s="117" t="s">
        <v>168</v>
      </c>
      <c r="M56" s="126" t="s">
        <v>168</v>
      </c>
      <c r="N56" s="124" t="s">
        <v>168</v>
      </c>
      <c r="O56" s="115" t="s">
        <v>168</v>
      </c>
      <c r="P56" s="115" t="s">
        <v>168</v>
      </c>
      <c r="Q56" s="160" t="s">
        <v>168</v>
      </c>
      <c r="R56" s="147"/>
      <c r="S56" s="147"/>
      <c r="AA56" s="129"/>
      <c r="AG56" s="131"/>
    </row>
    <row r="57" spans="1:33" s="128" customFormat="1" ht="89.25">
      <c r="A57" s="123"/>
      <c r="B57" s="132"/>
      <c r="C57" s="125" t="s">
        <v>215</v>
      </c>
      <c r="D57" s="114" t="s">
        <v>55</v>
      </c>
      <c r="E57" s="115"/>
      <c r="F57" s="118">
        <v>177000</v>
      </c>
      <c r="G57" s="126" t="s">
        <v>56</v>
      </c>
      <c r="H57" s="124"/>
      <c r="I57" s="115"/>
      <c r="J57" s="115"/>
      <c r="K57" s="118"/>
      <c r="L57" s="117"/>
      <c r="M57" s="126"/>
      <c r="N57" s="124"/>
      <c r="O57" s="115"/>
      <c r="P57" s="115"/>
      <c r="Q57" s="160"/>
      <c r="R57" s="147"/>
      <c r="S57" s="147"/>
      <c r="AA57" s="129"/>
      <c r="AG57" s="131"/>
    </row>
    <row r="58" spans="1:33" s="128" customFormat="1" ht="15.75">
      <c r="A58" s="123"/>
      <c r="B58" s="132"/>
      <c r="C58" s="125" t="s">
        <v>216</v>
      </c>
      <c r="D58" s="124" t="s">
        <v>71</v>
      </c>
      <c r="E58" s="115" t="s">
        <v>168</v>
      </c>
      <c r="F58" s="118">
        <v>155162</v>
      </c>
      <c r="G58" s="126" t="s">
        <v>72</v>
      </c>
      <c r="H58" s="124" t="s">
        <v>168</v>
      </c>
      <c r="I58" s="115" t="s">
        <v>168</v>
      </c>
      <c r="J58" s="115" t="s">
        <v>168</v>
      </c>
      <c r="K58" s="118" t="s">
        <v>168</v>
      </c>
      <c r="L58" s="117" t="s">
        <v>168</v>
      </c>
      <c r="M58" s="126" t="s">
        <v>168</v>
      </c>
      <c r="N58" s="124" t="s">
        <v>168</v>
      </c>
      <c r="O58" s="115" t="s">
        <v>168</v>
      </c>
      <c r="P58" s="115" t="s">
        <v>168</v>
      </c>
      <c r="Q58" s="160" t="s">
        <v>168</v>
      </c>
      <c r="R58" s="147"/>
      <c r="S58" s="147"/>
      <c r="AA58" s="129"/>
      <c r="AG58" s="131"/>
    </row>
    <row r="59" spans="1:33" s="128" customFormat="1" ht="38.25">
      <c r="A59" s="123"/>
      <c r="B59" s="132"/>
      <c r="C59" s="125" t="s">
        <v>217</v>
      </c>
      <c r="D59" s="114" t="s">
        <v>44</v>
      </c>
      <c r="E59" s="115" t="s">
        <v>168</v>
      </c>
      <c r="F59" s="118">
        <v>5532</v>
      </c>
      <c r="G59" s="126" t="s">
        <v>529</v>
      </c>
      <c r="H59" s="124" t="s">
        <v>168</v>
      </c>
      <c r="I59" s="115" t="s">
        <v>168</v>
      </c>
      <c r="J59" s="115" t="s">
        <v>168</v>
      </c>
      <c r="K59" s="118" t="s">
        <v>168</v>
      </c>
      <c r="L59" s="117" t="s">
        <v>168</v>
      </c>
      <c r="M59" s="126" t="s">
        <v>168</v>
      </c>
      <c r="N59" s="124" t="s">
        <v>168</v>
      </c>
      <c r="O59" s="115" t="s">
        <v>168</v>
      </c>
      <c r="P59" s="115" t="s">
        <v>168</v>
      </c>
      <c r="Q59" s="160" t="s">
        <v>168</v>
      </c>
      <c r="R59" s="147"/>
      <c r="S59" s="147"/>
      <c r="AA59" s="129"/>
      <c r="AG59" s="131"/>
    </row>
    <row r="60" spans="1:33" s="128" customFormat="1" ht="25.5">
      <c r="A60" s="123"/>
      <c r="B60" s="132"/>
      <c r="C60" s="125" t="s">
        <v>218</v>
      </c>
      <c r="D60" s="114" t="s">
        <v>71</v>
      </c>
      <c r="E60" s="115">
        <v>6000</v>
      </c>
      <c r="F60" s="118" t="s">
        <v>168</v>
      </c>
      <c r="G60" s="126" t="s">
        <v>491</v>
      </c>
      <c r="H60" s="124" t="s">
        <v>168</v>
      </c>
      <c r="I60" s="115" t="s">
        <v>168</v>
      </c>
      <c r="J60" s="115" t="s">
        <v>168</v>
      </c>
      <c r="K60" s="118" t="s">
        <v>168</v>
      </c>
      <c r="L60" s="117" t="s">
        <v>168</v>
      </c>
      <c r="M60" s="126" t="s">
        <v>168</v>
      </c>
      <c r="N60" s="124" t="s">
        <v>168</v>
      </c>
      <c r="O60" s="115" t="s">
        <v>168</v>
      </c>
      <c r="P60" s="115" t="s">
        <v>168</v>
      </c>
      <c r="Q60" s="160" t="s">
        <v>168</v>
      </c>
      <c r="R60" s="147"/>
      <c r="S60" s="147"/>
      <c r="AA60" s="129"/>
      <c r="AG60" s="131"/>
    </row>
    <row r="61" spans="1:33" s="128" customFormat="1" ht="15.75">
      <c r="A61" s="123"/>
      <c r="B61" s="132"/>
      <c r="C61" s="135" t="s">
        <v>170</v>
      </c>
      <c r="D61" s="132"/>
      <c r="E61" s="136">
        <f>SUM(E51:E60)</f>
        <v>7816.947</v>
      </c>
      <c r="F61" s="137">
        <f>SUM(F51:F60)</f>
        <v>488492</v>
      </c>
      <c r="G61" s="138"/>
      <c r="H61" s="132"/>
      <c r="I61" s="136">
        <f>SUM(I51:I60)</f>
        <v>1.52</v>
      </c>
      <c r="J61" s="136">
        <f>SUM(J51:J60)</f>
        <v>0</v>
      </c>
      <c r="K61" s="137">
        <f>SUM(K50:K60)</f>
        <v>0</v>
      </c>
      <c r="L61" s="123"/>
      <c r="M61" s="138"/>
      <c r="N61" s="124"/>
      <c r="O61" s="136">
        <f>SUM(O51:O60)</f>
        <v>0</v>
      </c>
      <c r="P61" s="137">
        <f>SUM(P51:P60)</f>
        <v>0</v>
      </c>
      <c r="Q61" s="160"/>
      <c r="R61" s="147"/>
      <c r="S61" s="147"/>
      <c r="AA61" s="129"/>
      <c r="AG61" s="131"/>
    </row>
    <row r="62" spans="1:33" s="107" customFormat="1" ht="60.75" customHeight="1">
      <c r="A62" s="106" t="s">
        <v>219</v>
      </c>
      <c r="B62" s="108" t="s">
        <v>534</v>
      </c>
      <c r="C62" s="95"/>
      <c r="D62" s="93"/>
      <c r="E62" s="90"/>
      <c r="F62" s="91"/>
      <c r="G62" s="92"/>
      <c r="H62" s="93"/>
      <c r="I62" s="90"/>
      <c r="J62" s="90"/>
      <c r="K62" s="91"/>
      <c r="L62" s="94"/>
      <c r="M62" s="92"/>
      <c r="N62" s="93"/>
      <c r="O62" s="90"/>
      <c r="P62" s="90"/>
      <c r="Q62" s="94"/>
      <c r="R62" s="161"/>
      <c r="S62" s="161"/>
      <c r="AA62" s="119"/>
      <c r="AG62" s="121"/>
    </row>
    <row r="63" spans="1:33" s="128" customFormat="1" ht="57.75" customHeight="1">
      <c r="A63" s="123"/>
      <c r="B63" s="124"/>
      <c r="C63" s="114" t="s">
        <v>220</v>
      </c>
      <c r="D63" s="124" t="s">
        <v>433</v>
      </c>
      <c r="E63" s="115" t="s">
        <v>168</v>
      </c>
      <c r="F63" s="118">
        <v>21055</v>
      </c>
      <c r="G63" s="126" t="s">
        <v>394</v>
      </c>
      <c r="H63" s="124" t="s">
        <v>168</v>
      </c>
      <c r="I63" s="115" t="s">
        <v>168</v>
      </c>
      <c r="J63" s="115" t="s">
        <v>168</v>
      </c>
      <c r="K63" s="118" t="s">
        <v>168</v>
      </c>
      <c r="L63" s="117" t="s">
        <v>168</v>
      </c>
      <c r="M63" s="126" t="s">
        <v>168</v>
      </c>
      <c r="N63" s="124" t="s">
        <v>168</v>
      </c>
      <c r="O63" s="115" t="s">
        <v>168</v>
      </c>
      <c r="P63" s="115" t="s">
        <v>168</v>
      </c>
      <c r="Q63" s="160" t="s">
        <v>168</v>
      </c>
      <c r="R63" s="147"/>
      <c r="S63" s="147"/>
      <c r="AA63" s="129"/>
      <c r="AG63" s="131"/>
    </row>
    <row r="64" spans="1:33" s="128" customFormat="1" ht="51">
      <c r="A64" s="123"/>
      <c r="B64" s="124"/>
      <c r="C64" s="139"/>
      <c r="D64" s="124" t="s">
        <v>24</v>
      </c>
      <c r="E64" s="115" t="s">
        <v>168</v>
      </c>
      <c r="F64" s="118">
        <v>5300</v>
      </c>
      <c r="G64" s="126" t="s">
        <v>394</v>
      </c>
      <c r="H64" s="124" t="s">
        <v>168</v>
      </c>
      <c r="I64" s="115" t="s">
        <v>168</v>
      </c>
      <c r="J64" s="115" t="s">
        <v>168</v>
      </c>
      <c r="K64" s="118" t="s">
        <v>168</v>
      </c>
      <c r="L64" s="117" t="s">
        <v>168</v>
      </c>
      <c r="M64" s="126" t="s">
        <v>168</v>
      </c>
      <c r="N64" s="124" t="s">
        <v>168</v>
      </c>
      <c r="O64" s="115" t="s">
        <v>168</v>
      </c>
      <c r="P64" s="115" t="s">
        <v>168</v>
      </c>
      <c r="Q64" s="160" t="s">
        <v>168</v>
      </c>
      <c r="R64" s="147"/>
      <c r="S64" s="147"/>
      <c r="AA64" s="129"/>
      <c r="AG64" s="131"/>
    </row>
    <row r="65" spans="1:33" s="128" customFormat="1" ht="63.75">
      <c r="A65" s="123"/>
      <c r="B65" s="124"/>
      <c r="C65" s="125" t="s">
        <v>221</v>
      </c>
      <c r="D65" s="124" t="s">
        <v>79</v>
      </c>
      <c r="E65" s="115" t="s">
        <v>168</v>
      </c>
      <c r="F65" s="118">
        <v>80003</v>
      </c>
      <c r="G65" s="126" t="s">
        <v>168</v>
      </c>
      <c r="H65" s="124" t="s">
        <v>50</v>
      </c>
      <c r="I65" s="115" t="s">
        <v>168</v>
      </c>
      <c r="J65" s="115" t="s">
        <v>168</v>
      </c>
      <c r="K65" s="118" t="s">
        <v>168</v>
      </c>
      <c r="L65" s="117" t="s">
        <v>168</v>
      </c>
      <c r="M65" s="126" t="s">
        <v>486</v>
      </c>
      <c r="N65" s="124" t="s">
        <v>168</v>
      </c>
      <c r="O65" s="115" t="s">
        <v>168</v>
      </c>
      <c r="P65" s="115" t="s">
        <v>168</v>
      </c>
      <c r="Q65" s="160" t="s">
        <v>168</v>
      </c>
      <c r="R65" s="147"/>
      <c r="S65" s="147"/>
      <c r="AA65" s="129"/>
      <c r="AG65" s="131"/>
    </row>
    <row r="66" spans="1:33" s="128" customFormat="1" ht="60.75" customHeight="1">
      <c r="A66" s="123"/>
      <c r="B66" s="124"/>
      <c r="C66" s="125" t="s">
        <v>222</v>
      </c>
      <c r="D66" s="124" t="s">
        <v>433</v>
      </c>
      <c r="E66" s="115" t="s">
        <v>168</v>
      </c>
      <c r="F66" s="118">
        <v>120100</v>
      </c>
      <c r="G66" s="126" t="s">
        <v>137</v>
      </c>
      <c r="H66" s="124" t="s">
        <v>168</v>
      </c>
      <c r="I66" s="115" t="s">
        <v>168</v>
      </c>
      <c r="J66" s="115" t="s">
        <v>168</v>
      </c>
      <c r="K66" s="118" t="s">
        <v>168</v>
      </c>
      <c r="L66" s="117" t="s">
        <v>168</v>
      </c>
      <c r="M66" s="126" t="s">
        <v>168</v>
      </c>
      <c r="N66" s="124" t="s">
        <v>168</v>
      </c>
      <c r="O66" s="115" t="s">
        <v>168</v>
      </c>
      <c r="P66" s="115" t="s">
        <v>168</v>
      </c>
      <c r="Q66" s="160" t="s">
        <v>168</v>
      </c>
      <c r="R66" s="147"/>
      <c r="S66" s="147"/>
      <c r="AA66" s="129"/>
      <c r="AG66" s="131"/>
    </row>
    <row r="67" spans="1:33" s="128" customFormat="1" ht="65.25" customHeight="1">
      <c r="A67" s="123"/>
      <c r="B67" s="124"/>
      <c r="C67" s="125"/>
      <c r="D67" s="124" t="s">
        <v>70</v>
      </c>
      <c r="E67" s="115" t="s">
        <v>168</v>
      </c>
      <c r="F67" s="118">
        <v>17100</v>
      </c>
      <c r="G67" s="126" t="s">
        <v>137</v>
      </c>
      <c r="H67" s="124" t="s">
        <v>168</v>
      </c>
      <c r="I67" s="115" t="s">
        <v>168</v>
      </c>
      <c r="J67" s="115" t="s">
        <v>168</v>
      </c>
      <c r="K67" s="118" t="s">
        <v>168</v>
      </c>
      <c r="L67" s="117" t="s">
        <v>168</v>
      </c>
      <c r="M67" s="126" t="s">
        <v>168</v>
      </c>
      <c r="N67" s="124" t="s">
        <v>168</v>
      </c>
      <c r="O67" s="115" t="s">
        <v>168</v>
      </c>
      <c r="P67" s="115" t="s">
        <v>168</v>
      </c>
      <c r="Q67" s="160" t="s">
        <v>168</v>
      </c>
      <c r="R67" s="147"/>
      <c r="S67" s="147"/>
      <c r="AA67" s="129"/>
      <c r="AG67" s="131"/>
    </row>
    <row r="68" spans="1:33" ht="15.75">
      <c r="A68" s="7"/>
      <c r="B68" s="10"/>
      <c r="C68" s="88" t="s">
        <v>170</v>
      </c>
      <c r="D68" s="82"/>
      <c r="E68" s="79">
        <f>SUM(E63:E66)</f>
        <v>0</v>
      </c>
      <c r="F68" s="83">
        <f>SUM(F63:F67)</f>
        <v>243558</v>
      </c>
      <c r="G68" s="89"/>
      <c r="H68" s="82"/>
      <c r="I68" s="79">
        <f>SUM(I63:I66)</f>
        <v>0</v>
      </c>
      <c r="J68" s="79">
        <f>SUM(J63:J66)</f>
        <v>0</v>
      </c>
      <c r="K68" s="83">
        <f>SUM(K63:K66)</f>
        <v>0</v>
      </c>
      <c r="L68" s="84"/>
      <c r="M68" s="89"/>
      <c r="N68" s="85"/>
      <c r="O68" s="79">
        <f>SUM(O63:O66)</f>
        <v>0</v>
      </c>
      <c r="P68" s="83">
        <f>SUM(P63:P66)</f>
        <v>0</v>
      </c>
      <c r="Q68" s="86"/>
      <c r="R68" s="147"/>
      <c r="S68" s="147"/>
      <c r="AA68" s="119"/>
      <c r="AG68" s="122"/>
    </row>
    <row r="69" spans="1:33" s="128" customFormat="1" ht="51">
      <c r="A69" s="123" t="s">
        <v>223</v>
      </c>
      <c r="B69" s="132" t="s">
        <v>224</v>
      </c>
      <c r="C69" s="125" t="s">
        <v>225</v>
      </c>
      <c r="D69" s="124" t="s">
        <v>24</v>
      </c>
      <c r="E69" s="115"/>
      <c r="F69" s="118">
        <v>15840</v>
      </c>
      <c r="G69" s="126" t="s">
        <v>395</v>
      </c>
      <c r="H69" s="124" t="s">
        <v>168</v>
      </c>
      <c r="I69" s="115" t="s">
        <v>168</v>
      </c>
      <c r="J69" s="115" t="s">
        <v>168</v>
      </c>
      <c r="K69" s="118" t="s">
        <v>168</v>
      </c>
      <c r="L69" s="117" t="s">
        <v>168</v>
      </c>
      <c r="M69" s="126" t="s">
        <v>168</v>
      </c>
      <c r="N69" s="124" t="s">
        <v>168</v>
      </c>
      <c r="O69" s="115" t="s">
        <v>168</v>
      </c>
      <c r="P69" s="115" t="s">
        <v>168</v>
      </c>
      <c r="Q69" s="160" t="s">
        <v>168</v>
      </c>
      <c r="R69" s="147"/>
      <c r="S69" s="147"/>
      <c r="AA69" s="129"/>
      <c r="AG69" s="131"/>
    </row>
    <row r="70" spans="1:33" s="128" customFormat="1" ht="63" customHeight="1">
      <c r="A70" s="123"/>
      <c r="B70" s="132"/>
      <c r="C70" s="125"/>
      <c r="D70" s="124" t="s">
        <v>433</v>
      </c>
      <c r="E70" s="115"/>
      <c r="F70" s="118">
        <v>18772</v>
      </c>
      <c r="G70" s="126" t="s">
        <v>396</v>
      </c>
      <c r="H70" s="124" t="s">
        <v>168</v>
      </c>
      <c r="I70" s="115" t="s">
        <v>168</v>
      </c>
      <c r="J70" s="115" t="s">
        <v>168</v>
      </c>
      <c r="K70" s="118" t="s">
        <v>168</v>
      </c>
      <c r="L70" s="117" t="s">
        <v>168</v>
      </c>
      <c r="M70" s="126" t="s">
        <v>168</v>
      </c>
      <c r="N70" s="124" t="s">
        <v>168</v>
      </c>
      <c r="O70" s="115" t="s">
        <v>168</v>
      </c>
      <c r="P70" s="115" t="s">
        <v>168</v>
      </c>
      <c r="Q70" s="160" t="s">
        <v>168</v>
      </c>
      <c r="R70" s="147"/>
      <c r="S70" s="147"/>
      <c r="AA70" s="129"/>
      <c r="AG70" s="131"/>
    </row>
    <row r="71" spans="1:33" s="128" customFormat="1" ht="38.25">
      <c r="A71" s="123"/>
      <c r="B71" s="124"/>
      <c r="C71" s="125" t="s">
        <v>226</v>
      </c>
      <c r="D71" s="114" t="s">
        <v>44</v>
      </c>
      <c r="E71" s="115" t="s">
        <v>168</v>
      </c>
      <c r="F71" s="118">
        <v>34610</v>
      </c>
      <c r="G71" s="126" t="s">
        <v>123</v>
      </c>
      <c r="H71" s="124" t="s">
        <v>168</v>
      </c>
      <c r="I71" s="115" t="s">
        <v>168</v>
      </c>
      <c r="J71" s="115" t="s">
        <v>168</v>
      </c>
      <c r="K71" s="118" t="s">
        <v>168</v>
      </c>
      <c r="L71" s="117" t="s">
        <v>168</v>
      </c>
      <c r="M71" s="126" t="s">
        <v>168</v>
      </c>
      <c r="N71" s="124" t="s">
        <v>168</v>
      </c>
      <c r="O71" s="115" t="s">
        <v>168</v>
      </c>
      <c r="P71" s="115" t="s">
        <v>168</v>
      </c>
      <c r="Q71" s="160" t="s">
        <v>168</v>
      </c>
      <c r="R71" s="147"/>
      <c r="S71" s="147"/>
      <c r="AA71" s="129"/>
      <c r="AG71" s="131"/>
    </row>
    <row r="72" spans="1:33" s="128" customFormat="1" ht="74.25" customHeight="1">
      <c r="A72" s="123"/>
      <c r="B72" s="124"/>
      <c r="C72" s="125" t="s">
        <v>227</v>
      </c>
      <c r="D72" s="124" t="s">
        <v>79</v>
      </c>
      <c r="E72" s="115" t="s">
        <v>168</v>
      </c>
      <c r="F72" s="118">
        <v>8123</v>
      </c>
      <c r="G72" s="126" t="s">
        <v>91</v>
      </c>
      <c r="H72" s="124" t="s">
        <v>168</v>
      </c>
      <c r="I72" s="115" t="s">
        <v>168</v>
      </c>
      <c r="J72" s="115" t="s">
        <v>168</v>
      </c>
      <c r="K72" s="118" t="s">
        <v>168</v>
      </c>
      <c r="L72" s="117" t="s">
        <v>168</v>
      </c>
      <c r="M72" s="126" t="s">
        <v>168</v>
      </c>
      <c r="N72" s="124" t="s">
        <v>168</v>
      </c>
      <c r="O72" s="115" t="s">
        <v>168</v>
      </c>
      <c r="P72" s="115" t="s">
        <v>168</v>
      </c>
      <c r="Q72" s="160" t="s">
        <v>168</v>
      </c>
      <c r="R72" s="147"/>
      <c r="S72" s="147"/>
      <c r="AA72" s="129"/>
      <c r="AG72" s="131"/>
    </row>
    <row r="73" spans="1:33" s="128" customFormat="1" ht="38.25">
      <c r="A73" s="123"/>
      <c r="B73" s="124"/>
      <c r="C73" s="125" t="s">
        <v>228</v>
      </c>
      <c r="D73" s="124" t="s">
        <v>125</v>
      </c>
      <c r="E73" s="115" t="s">
        <v>168</v>
      </c>
      <c r="F73" s="118">
        <v>19855</v>
      </c>
      <c r="G73" s="126" t="s">
        <v>168</v>
      </c>
      <c r="H73" s="124" t="s">
        <v>168</v>
      </c>
      <c r="I73" s="115" t="s">
        <v>168</v>
      </c>
      <c r="J73" s="115" t="s">
        <v>168</v>
      </c>
      <c r="K73" s="118" t="s">
        <v>168</v>
      </c>
      <c r="L73" s="117" t="s">
        <v>168</v>
      </c>
      <c r="M73" s="126" t="s">
        <v>168</v>
      </c>
      <c r="N73" s="124" t="s">
        <v>168</v>
      </c>
      <c r="O73" s="115" t="s">
        <v>168</v>
      </c>
      <c r="P73" s="115" t="s">
        <v>168</v>
      </c>
      <c r="Q73" s="160" t="s">
        <v>168</v>
      </c>
      <c r="R73" s="147"/>
      <c r="S73" s="147"/>
      <c r="AA73" s="129"/>
      <c r="AG73" s="131"/>
    </row>
    <row r="74" spans="1:33" ht="15.75">
      <c r="A74" s="7"/>
      <c r="B74" s="10"/>
      <c r="C74" s="88" t="s">
        <v>170</v>
      </c>
      <c r="D74" s="82"/>
      <c r="E74" s="79">
        <f>SUM(E69:E73)</f>
        <v>0</v>
      </c>
      <c r="F74" s="83">
        <f>SUM(F69:F73)</f>
        <v>97200</v>
      </c>
      <c r="G74" s="89"/>
      <c r="H74" s="82"/>
      <c r="I74" s="79">
        <f>SUM(I69:I73)</f>
        <v>0</v>
      </c>
      <c r="J74" s="79">
        <f>SUM(J69:J73)</f>
        <v>0</v>
      </c>
      <c r="K74" s="83">
        <f>SUM(K69:K73)</f>
        <v>0</v>
      </c>
      <c r="L74" s="84"/>
      <c r="M74" s="89"/>
      <c r="N74" s="85"/>
      <c r="O74" s="79">
        <f>SUM(O69:O73)</f>
        <v>0</v>
      </c>
      <c r="P74" s="83">
        <f>SUM(P69:P73)</f>
        <v>0</v>
      </c>
      <c r="Q74" s="86"/>
      <c r="R74" s="147"/>
      <c r="S74" s="147"/>
      <c r="AA74" s="119"/>
      <c r="AG74" s="122"/>
    </row>
    <row r="75" spans="1:33" s="128" customFormat="1" ht="38.25">
      <c r="A75" s="123" t="s">
        <v>229</v>
      </c>
      <c r="B75" s="132" t="s">
        <v>230</v>
      </c>
      <c r="C75" s="125" t="s">
        <v>231</v>
      </c>
      <c r="D75" s="124" t="s">
        <v>125</v>
      </c>
      <c r="E75" s="115"/>
      <c r="F75" s="118">
        <v>76685</v>
      </c>
      <c r="G75" s="126" t="s">
        <v>528</v>
      </c>
      <c r="H75" s="124"/>
      <c r="I75" s="115"/>
      <c r="J75" s="115"/>
      <c r="K75" s="118"/>
      <c r="L75" s="117"/>
      <c r="M75" s="126"/>
      <c r="N75" s="124"/>
      <c r="O75" s="115"/>
      <c r="P75" s="115"/>
      <c r="Q75" s="160"/>
      <c r="R75" s="147"/>
      <c r="S75" s="147"/>
      <c r="AA75" s="129"/>
      <c r="AG75" s="131"/>
    </row>
    <row r="76" spans="1:33" s="128" customFormat="1" ht="38.25">
      <c r="A76" s="123"/>
      <c r="B76" s="124"/>
      <c r="C76" s="125" t="s">
        <v>473</v>
      </c>
      <c r="D76" s="124" t="s">
        <v>125</v>
      </c>
      <c r="E76" s="115" t="s">
        <v>168</v>
      </c>
      <c r="F76" s="118">
        <v>42502.6</v>
      </c>
      <c r="G76" s="126" t="s">
        <v>474</v>
      </c>
      <c r="H76" s="124" t="s">
        <v>168</v>
      </c>
      <c r="I76" s="115" t="s">
        <v>168</v>
      </c>
      <c r="J76" s="115" t="s">
        <v>168</v>
      </c>
      <c r="K76" s="118" t="s">
        <v>168</v>
      </c>
      <c r="L76" s="117" t="s">
        <v>168</v>
      </c>
      <c r="M76" s="126" t="s">
        <v>168</v>
      </c>
      <c r="N76" s="124" t="s">
        <v>168</v>
      </c>
      <c r="O76" s="115" t="s">
        <v>168</v>
      </c>
      <c r="P76" s="115" t="s">
        <v>168</v>
      </c>
      <c r="Q76" s="160" t="s">
        <v>168</v>
      </c>
      <c r="R76" s="147"/>
      <c r="S76" s="147"/>
      <c r="AA76" s="129"/>
      <c r="AG76" s="131"/>
    </row>
    <row r="77" spans="1:33" s="128" customFormat="1" ht="48.75" customHeight="1">
      <c r="A77" s="123"/>
      <c r="B77" s="124"/>
      <c r="C77" s="125" t="s">
        <v>232</v>
      </c>
      <c r="D77" s="124" t="s">
        <v>45</v>
      </c>
      <c r="E77" s="115"/>
      <c r="F77" s="118">
        <v>14961</v>
      </c>
      <c r="G77" s="126" t="s">
        <v>373</v>
      </c>
      <c r="H77" s="124" t="s">
        <v>168</v>
      </c>
      <c r="I77" s="115" t="s">
        <v>168</v>
      </c>
      <c r="J77" s="115" t="s">
        <v>168</v>
      </c>
      <c r="K77" s="118" t="s">
        <v>168</v>
      </c>
      <c r="L77" s="117" t="s">
        <v>168</v>
      </c>
      <c r="M77" s="126" t="s">
        <v>168</v>
      </c>
      <c r="N77" s="124" t="s">
        <v>168</v>
      </c>
      <c r="O77" s="115" t="s">
        <v>168</v>
      </c>
      <c r="P77" s="115" t="s">
        <v>168</v>
      </c>
      <c r="Q77" s="160" t="s">
        <v>168</v>
      </c>
      <c r="R77" s="147"/>
      <c r="S77" s="147"/>
      <c r="AA77" s="129"/>
      <c r="AG77" s="131"/>
    </row>
    <row r="78" spans="1:33" s="128" customFormat="1" ht="65.25" customHeight="1">
      <c r="A78" s="123"/>
      <c r="B78" s="124"/>
      <c r="C78" s="125" t="s">
        <v>233</v>
      </c>
      <c r="D78" s="124" t="s">
        <v>70</v>
      </c>
      <c r="E78" s="115" t="s">
        <v>168</v>
      </c>
      <c r="F78" s="118">
        <v>97929</v>
      </c>
      <c r="G78" s="126" t="s">
        <v>168</v>
      </c>
      <c r="H78" s="124" t="s">
        <v>168</v>
      </c>
      <c r="I78" s="115" t="s">
        <v>168</v>
      </c>
      <c r="J78" s="115" t="s">
        <v>168</v>
      </c>
      <c r="K78" s="118" t="s">
        <v>168</v>
      </c>
      <c r="L78" s="117" t="s">
        <v>168</v>
      </c>
      <c r="M78" s="126" t="s">
        <v>168</v>
      </c>
      <c r="N78" s="124" t="s">
        <v>168</v>
      </c>
      <c r="O78" s="115" t="s">
        <v>168</v>
      </c>
      <c r="P78" s="115" t="s">
        <v>168</v>
      </c>
      <c r="Q78" s="160" t="s">
        <v>168</v>
      </c>
      <c r="R78" s="147"/>
      <c r="S78" s="147"/>
      <c r="AA78" s="129"/>
      <c r="AG78" s="131"/>
    </row>
    <row r="79" spans="1:33" s="128" customFormat="1" ht="38.25">
      <c r="A79" s="123"/>
      <c r="B79" s="124"/>
      <c r="C79" s="125" t="s">
        <v>234</v>
      </c>
      <c r="D79" s="124" t="s">
        <v>358</v>
      </c>
      <c r="E79" s="115" t="s">
        <v>168</v>
      </c>
      <c r="F79" s="118">
        <v>48567</v>
      </c>
      <c r="G79" s="126" t="s">
        <v>123</v>
      </c>
      <c r="H79" s="124" t="s">
        <v>168</v>
      </c>
      <c r="I79" s="115" t="s">
        <v>168</v>
      </c>
      <c r="J79" s="115" t="s">
        <v>168</v>
      </c>
      <c r="K79" s="118" t="s">
        <v>168</v>
      </c>
      <c r="L79" s="117" t="s">
        <v>168</v>
      </c>
      <c r="M79" s="126" t="s">
        <v>168</v>
      </c>
      <c r="N79" s="124" t="s">
        <v>168</v>
      </c>
      <c r="O79" s="115" t="s">
        <v>168</v>
      </c>
      <c r="P79" s="115" t="s">
        <v>168</v>
      </c>
      <c r="Q79" s="160" t="s">
        <v>168</v>
      </c>
      <c r="R79" s="147"/>
      <c r="S79" s="147"/>
      <c r="AA79" s="129"/>
      <c r="AG79" s="131"/>
    </row>
    <row r="80" spans="1:33" s="128" customFormat="1" ht="48" customHeight="1">
      <c r="A80" s="123"/>
      <c r="B80" s="124"/>
      <c r="C80" s="125" t="s">
        <v>235</v>
      </c>
      <c r="D80" s="124" t="s">
        <v>86</v>
      </c>
      <c r="E80" s="115" t="s">
        <v>168</v>
      </c>
      <c r="F80" s="118">
        <v>123907</v>
      </c>
      <c r="G80" s="126" t="s">
        <v>87</v>
      </c>
      <c r="H80" s="124" t="s">
        <v>168</v>
      </c>
      <c r="I80" s="115" t="s">
        <v>168</v>
      </c>
      <c r="J80" s="115" t="s">
        <v>168</v>
      </c>
      <c r="K80" s="118" t="s">
        <v>168</v>
      </c>
      <c r="L80" s="117" t="s">
        <v>168</v>
      </c>
      <c r="M80" s="126" t="s">
        <v>168</v>
      </c>
      <c r="N80" s="124" t="s">
        <v>168</v>
      </c>
      <c r="O80" s="115" t="s">
        <v>168</v>
      </c>
      <c r="P80" s="115" t="s">
        <v>168</v>
      </c>
      <c r="Q80" s="160" t="s">
        <v>168</v>
      </c>
      <c r="R80" s="147"/>
      <c r="S80" s="147"/>
      <c r="AA80" s="129"/>
      <c r="AG80" s="131"/>
    </row>
    <row r="81" spans="1:33" ht="15.75">
      <c r="A81" s="7"/>
      <c r="B81" s="10"/>
      <c r="C81" s="88" t="s">
        <v>170</v>
      </c>
      <c r="D81" s="82"/>
      <c r="E81" s="79">
        <f>SUM(E75:E80)</f>
        <v>0</v>
      </c>
      <c r="F81" s="83">
        <f>SUM(F75:F80)</f>
        <v>404551.6</v>
      </c>
      <c r="G81" s="89"/>
      <c r="H81" s="82"/>
      <c r="I81" s="79">
        <f>SUM(I75:I80)</f>
        <v>0</v>
      </c>
      <c r="J81" s="79">
        <f>SUM(J75:J80)</f>
        <v>0</v>
      </c>
      <c r="K81" s="83">
        <f>SUM(K75:K80)</f>
        <v>0</v>
      </c>
      <c r="L81" s="84"/>
      <c r="M81" s="89"/>
      <c r="N81" s="85"/>
      <c r="O81" s="79">
        <f>SUM(O75:O80)</f>
        <v>0</v>
      </c>
      <c r="P81" s="83">
        <f>SUM(P75:P80)</f>
        <v>0</v>
      </c>
      <c r="Q81" s="86"/>
      <c r="R81" s="147"/>
      <c r="S81" s="147"/>
      <c r="AA81" s="119"/>
      <c r="AG81" s="122"/>
    </row>
    <row r="82" spans="1:33" s="128" customFormat="1" ht="38.25">
      <c r="A82" s="123" t="s">
        <v>236</v>
      </c>
      <c r="B82" s="132" t="s">
        <v>237</v>
      </c>
      <c r="C82" s="125" t="s">
        <v>238</v>
      </c>
      <c r="D82" s="124" t="s">
        <v>44</v>
      </c>
      <c r="E82" s="115" t="s">
        <v>168</v>
      </c>
      <c r="F82" s="118">
        <v>62701</v>
      </c>
      <c r="G82" s="126"/>
      <c r="H82" s="124" t="s">
        <v>168</v>
      </c>
      <c r="I82" s="115" t="s">
        <v>168</v>
      </c>
      <c r="J82" s="115" t="s">
        <v>168</v>
      </c>
      <c r="K82" s="118" t="s">
        <v>168</v>
      </c>
      <c r="L82" s="117" t="s">
        <v>168</v>
      </c>
      <c r="M82" s="126" t="s">
        <v>168</v>
      </c>
      <c r="N82" s="124" t="s">
        <v>168</v>
      </c>
      <c r="O82" s="115" t="s">
        <v>168</v>
      </c>
      <c r="P82" s="115" t="s">
        <v>168</v>
      </c>
      <c r="Q82" s="160" t="s">
        <v>168</v>
      </c>
      <c r="R82" s="147"/>
      <c r="S82" s="147"/>
      <c r="AA82" s="129"/>
      <c r="AG82" s="131"/>
    </row>
    <row r="83" spans="1:33" s="128" customFormat="1" ht="25.5">
      <c r="A83" s="123"/>
      <c r="B83" s="124"/>
      <c r="C83" s="125" t="s">
        <v>166</v>
      </c>
      <c r="D83" s="124" t="s">
        <v>136</v>
      </c>
      <c r="E83" s="115"/>
      <c r="F83" s="118">
        <v>52512</v>
      </c>
      <c r="G83" s="126" t="s">
        <v>120</v>
      </c>
      <c r="H83" s="124"/>
      <c r="I83" s="115"/>
      <c r="J83" s="115"/>
      <c r="K83" s="118"/>
      <c r="L83" s="117"/>
      <c r="M83" s="126"/>
      <c r="N83" s="124"/>
      <c r="O83" s="115"/>
      <c r="P83" s="115"/>
      <c r="Q83" s="160"/>
      <c r="R83" s="147"/>
      <c r="S83" s="147"/>
      <c r="AA83" s="129"/>
      <c r="AG83" s="131"/>
    </row>
    <row r="84" spans="1:33" s="128" customFormat="1" ht="70.5" customHeight="1">
      <c r="A84" s="123"/>
      <c r="B84" s="124"/>
      <c r="C84" s="125" t="s">
        <v>239</v>
      </c>
      <c r="D84" s="124" t="s">
        <v>41</v>
      </c>
      <c r="E84" s="115" t="s">
        <v>168</v>
      </c>
      <c r="F84" s="118">
        <v>3823</v>
      </c>
      <c r="G84" s="126" t="s">
        <v>497</v>
      </c>
      <c r="H84" s="124" t="s">
        <v>168</v>
      </c>
      <c r="I84" s="115" t="s">
        <v>168</v>
      </c>
      <c r="J84" s="115" t="s">
        <v>168</v>
      </c>
      <c r="K84" s="118" t="s">
        <v>168</v>
      </c>
      <c r="L84" s="117" t="s">
        <v>168</v>
      </c>
      <c r="M84" s="126" t="s">
        <v>168</v>
      </c>
      <c r="N84" s="124" t="s">
        <v>168</v>
      </c>
      <c r="O84" s="115" t="s">
        <v>168</v>
      </c>
      <c r="P84" s="115" t="s">
        <v>168</v>
      </c>
      <c r="Q84" s="160" t="s">
        <v>168</v>
      </c>
      <c r="R84" s="147"/>
      <c r="S84" s="147"/>
      <c r="AA84" s="129"/>
      <c r="AG84" s="131"/>
    </row>
    <row r="85" spans="1:33" s="128" customFormat="1" ht="32.25" customHeight="1">
      <c r="A85" s="123"/>
      <c r="B85" s="124"/>
      <c r="C85" s="125" t="s">
        <v>240</v>
      </c>
      <c r="D85" s="124" t="s">
        <v>41</v>
      </c>
      <c r="E85" s="115">
        <v>3032.9</v>
      </c>
      <c r="F85" s="118"/>
      <c r="G85" s="126" t="s">
        <v>137</v>
      </c>
      <c r="H85" s="124" t="s">
        <v>168</v>
      </c>
      <c r="I85" s="115" t="s">
        <v>168</v>
      </c>
      <c r="J85" s="115" t="s">
        <v>168</v>
      </c>
      <c r="K85" s="118" t="s">
        <v>168</v>
      </c>
      <c r="L85" s="117" t="s">
        <v>168</v>
      </c>
      <c r="M85" s="126" t="s">
        <v>168</v>
      </c>
      <c r="N85" s="124" t="s">
        <v>168</v>
      </c>
      <c r="O85" s="115" t="s">
        <v>168</v>
      </c>
      <c r="P85" s="115" t="s">
        <v>168</v>
      </c>
      <c r="Q85" s="160" t="s">
        <v>168</v>
      </c>
      <c r="R85" s="147"/>
      <c r="S85" s="147"/>
      <c r="AA85" s="129"/>
      <c r="AG85" s="131"/>
    </row>
    <row r="86" spans="1:33" s="128" customFormat="1" ht="51">
      <c r="A86" s="123"/>
      <c r="B86" s="124"/>
      <c r="C86" s="125" t="s">
        <v>241</v>
      </c>
      <c r="D86" s="124" t="s">
        <v>24</v>
      </c>
      <c r="E86" s="115" t="s">
        <v>168</v>
      </c>
      <c r="F86" s="118">
        <v>2000</v>
      </c>
      <c r="G86" s="126" t="s">
        <v>354</v>
      </c>
      <c r="H86" s="124" t="s">
        <v>168</v>
      </c>
      <c r="I86" s="115" t="s">
        <v>168</v>
      </c>
      <c r="J86" s="115" t="s">
        <v>168</v>
      </c>
      <c r="K86" s="118" t="s">
        <v>168</v>
      </c>
      <c r="L86" s="117" t="s">
        <v>168</v>
      </c>
      <c r="M86" s="126" t="s">
        <v>168</v>
      </c>
      <c r="N86" s="124" t="s">
        <v>168</v>
      </c>
      <c r="O86" s="115" t="s">
        <v>168</v>
      </c>
      <c r="P86" s="115" t="s">
        <v>168</v>
      </c>
      <c r="Q86" s="160" t="s">
        <v>168</v>
      </c>
      <c r="R86" s="147"/>
      <c r="S86" s="147"/>
      <c r="AA86" s="129"/>
      <c r="AG86" s="131"/>
    </row>
    <row r="87" spans="1:33" s="128" customFormat="1" ht="38.25">
      <c r="A87" s="123"/>
      <c r="B87" s="124"/>
      <c r="C87" s="125"/>
      <c r="D87" s="124" t="s">
        <v>433</v>
      </c>
      <c r="E87" s="115" t="s">
        <v>168</v>
      </c>
      <c r="F87" s="118">
        <v>6000</v>
      </c>
      <c r="G87" s="126" t="s">
        <v>354</v>
      </c>
      <c r="H87" s="124" t="s">
        <v>168</v>
      </c>
      <c r="I87" s="115" t="s">
        <v>168</v>
      </c>
      <c r="J87" s="115" t="s">
        <v>168</v>
      </c>
      <c r="K87" s="118" t="s">
        <v>168</v>
      </c>
      <c r="L87" s="117" t="s">
        <v>168</v>
      </c>
      <c r="M87" s="126" t="s">
        <v>168</v>
      </c>
      <c r="N87" s="124" t="s">
        <v>168</v>
      </c>
      <c r="O87" s="115" t="s">
        <v>168</v>
      </c>
      <c r="P87" s="115" t="s">
        <v>168</v>
      </c>
      <c r="Q87" s="160" t="s">
        <v>168</v>
      </c>
      <c r="R87" s="147"/>
      <c r="S87" s="147"/>
      <c r="AA87" s="129"/>
      <c r="AG87" s="131"/>
    </row>
    <row r="88" spans="1:33" ht="15.75">
      <c r="A88" s="7"/>
      <c r="B88" s="10"/>
      <c r="C88" s="88" t="s">
        <v>170</v>
      </c>
      <c r="D88" s="82"/>
      <c r="E88" s="79">
        <f>SUM(E82:E86)</f>
        <v>3032.9</v>
      </c>
      <c r="F88" s="83">
        <f>SUM(F82:F86)</f>
        <v>121036</v>
      </c>
      <c r="G88" s="89"/>
      <c r="H88" s="82"/>
      <c r="I88" s="79">
        <f>SUM(I82:I86)</f>
        <v>0</v>
      </c>
      <c r="J88" s="79">
        <f>SUM(J82:J86)</f>
        <v>0</v>
      </c>
      <c r="K88" s="83">
        <f>SUM(K82:K86)</f>
        <v>0</v>
      </c>
      <c r="L88" s="84"/>
      <c r="M88" s="89"/>
      <c r="N88" s="85"/>
      <c r="O88" s="79">
        <f>SUM(O82:O86)</f>
        <v>0</v>
      </c>
      <c r="P88" s="83">
        <f>SUM(P82:P86)</f>
        <v>0</v>
      </c>
      <c r="Q88" s="86"/>
      <c r="R88" s="147"/>
      <c r="S88" s="147"/>
      <c r="AA88" s="119"/>
      <c r="AG88" s="122"/>
    </row>
    <row r="89" spans="1:33" s="128" customFormat="1" ht="38.25">
      <c r="A89" s="123" t="s">
        <v>242</v>
      </c>
      <c r="B89" s="132" t="s">
        <v>243</v>
      </c>
      <c r="C89" s="125" t="s">
        <v>244</v>
      </c>
      <c r="D89" s="114" t="s">
        <v>433</v>
      </c>
      <c r="E89" s="115" t="s">
        <v>168</v>
      </c>
      <c r="F89" s="118">
        <v>151184</v>
      </c>
      <c r="G89" s="126" t="s">
        <v>82</v>
      </c>
      <c r="H89" s="124" t="s">
        <v>168</v>
      </c>
      <c r="I89" s="115" t="s">
        <v>168</v>
      </c>
      <c r="J89" s="115" t="s">
        <v>168</v>
      </c>
      <c r="K89" s="118" t="s">
        <v>168</v>
      </c>
      <c r="L89" s="117" t="s">
        <v>168</v>
      </c>
      <c r="M89" s="126" t="s">
        <v>168</v>
      </c>
      <c r="N89" s="124" t="s">
        <v>168</v>
      </c>
      <c r="O89" s="115" t="s">
        <v>168</v>
      </c>
      <c r="P89" s="115" t="s">
        <v>168</v>
      </c>
      <c r="Q89" s="160" t="s">
        <v>168</v>
      </c>
      <c r="R89" s="147"/>
      <c r="S89" s="147"/>
      <c r="AA89" s="129"/>
      <c r="AG89" s="131"/>
    </row>
    <row r="90" spans="1:33" s="128" customFormat="1" ht="38.25">
      <c r="A90" s="123"/>
      <c r="B90" s="124"/>
      <c r="C90" s="125" t="s">
        <v>245</v>
      </c>
      <c r="D90" s="114" t="s">
        <v>374</v>
      </c>
      <c r="E90" s="115" t="s">
        <v>168</v>
      </c>
      <c r="F90" s="118">
        <v>152068</v>
      </c>
      <c r="G90" s="126" t="s">
        <v>197</v>
      </c>
      <c r="H90" s="124" t="s">
        <v>168</v>
      </c>
      <c r="I90" s="115" t="s">
        <v>168</v>
      </c>
      <c r="J90" s="115" t="s">
        <v>168</v>
      </c>
      <c r="K90" s="118" t="s">
        <v>168</v>
      </c>
      <c r="L90" s="117" t="s">
        <v>168</v>
      </c>
      <c r="M90" s="126" t="s">
        <v>168</v>
      </c>
      <c r="N90" s="124" t="s">
        <v>168</v>
      </c>
      <c r="O90" s="115" t="s">
        <v>168</v>
      </c>
      <c r="P90" s="115" t="s">
        <v>168</v>
      </c>
      <c r="Q90" s="160" t="s">
        <v>168</v>
      </c>
      <c r="R90" s="147"/>
      <c r="S90" s="147"/>
      <c r="AA90" s="129"/>
      <c r="AG90" s="131"/>
    </row>
    <row r="91" spans="1:33" s="128" customFormat="1" ht="38.25">
      <c r="A91" s="123"/>
      <c r="B91" s="124"/>
      <c r="C91" s="125" t="s">
        <v>246</v>
      </c>
      <c r="D91" s="114" t="s">
        <v>161</v>
      </c>
      <c r="E91" s="115" t="s">
        <v>168</v>
      </c>
      <c r="F91" s="118">
        <v>108938.5</v>
      </c>
      <c r="G91" s="126" t="s">
        <v>162</v>
      </c>
      <c r="H91" s="124" t="s">
        <v>168</v>
      </c>
      <c r="I91" s="115" t="s">
        <v>168</v>
      </c>
      <c r="J91" s="115" t="s">
        <v>168</v>
      </c>
      <c r="K91" s="118" t="s">
        <v>168</v>
      </c>
      <c r="L91" s="117" t="s">
        <v>168</v>
      </c>
      <c r="M91" s="126" t="s">
        <v>168</v>
      </c>
      <c r="N91" s="124" t="s">
        <v>168</v>
      </c>
      <c r="O91" s="115" t="s">
        <v>168</v>
      </c>
      <c r="P91" s="115" t="s">
        <v>168</v>
      </c>
      <c r="Q91" s="160" t="s">
        <v>168</v>
      </c>
      <c r="R91" s="147"/>
      <c r="S91" s="147"/>
      <c r="AA91" s="129"/>
      <c r="AG91" s="131"/>
    </row>
    <row r="92" spans="1:33" s="128" customFormat="1" ht="51">
      <c r="A92" s="123"/>
      <c r="B92" s="124"/>
      <c r="C92" s="125" t="s">
        <v>247</v>
      </c>
      <c r="D92" s="124" t="s">
        <v>79</v>
      </c>
      <c r="E92" s="115" t="s">
        <v>168</v>
      </c>
      <c r="F92" s="118">
        <v>124700</v>
      </c>
      <c r="G92" s="126" t="s">
        <v>495</v>
      </c>
      <c r="H92" s="124" t="s">
        <v>168</v>
      </c>
      <c r="I92" s="115" t="s">
        <v>168</v>
      </c>
      <c r="J92" s="115" t="s">
        <v>168</v>
      </c>
      <c r="K92" s="118" t="s">
        <v>168</v>
      </c>
      <c r="L92" s="117" t="s">
        <v>168</v>
      </c>
      <c r="M92" s="126" t="s">
        <v>168</v>
      </c>
      <c r="N92" s="124" t="s">
        <v>168</v>
      </c>
      <c r="O92" s="115" t="s">
        <v>168</v>
      </c>
      <c r="P92" s="115" t="s">
        <v>168</v>
      </c>
      <c r="Q92" s="160" t="s">
        <v>168</v>
      </c>
      <c r="R92" s="147"/>
      <c r="S92" s="147"/>
      <c r="AA92" s="129"/>
      <c r="AG92" s="131"/>
    </row>
    <row r="93" spans="1:33" s="128" customFormat="1" ht="51.75" customHeight="1">
      <c r="A93" s="123"/>
      <c r="B93" s="124"/>
      <c r="C93" s="125" t="s">
        <v>248</v>
      </c>
      <c r="D93" s="114" t="s">
        <v>121</v>
      </c>
      <c r="E93" s="115" t="s">
        <v>168</v>
      </c>
      <c r="F93" s="118">
        <v>97572</v>
      </c>
      <c r="G93" s="126" t="s">
        <v>122</v>
      </c>
      <c r="H93" s="124" t="s">
        <v>168</v>
      </c>
      <c r="I93" s="115" t="s">
        <v>168</v>
      </c>
      <c r="J93" s="115" t="s">
        <v>168</v>
      </c>
      <c r="K93" s="118" t="s">
        <v>168</v>
      </c>
      <c r="L93" s="117" t="s">
        <v>168</v>
      </c>
      <c r="M93" s="126" t="s">
        <v>168</v>
      </c>
      <c r="N93" s="124" t="s">
        <v>168</v>
      </c>
      <c r="O93" s="115" t="s">
        <v>168</v>
      </c>
      <c r="P93" s="115" t="s">
        <v>168</v>
      </c>
      <c r="Q93" s="160" t="s">
        <v>168</v>
      </c>
      <c r="R93" s="147"/>
      <c r="S93" s="147"/>
      <c r="AA93" s="129"/>
      <c r="AG93" s="131"/>
    </row>
    <row r="94" spans="1:33" s="128" customFormat="1" ht="51.75" customHeight="1">
      <c r="A94" s="123"/>
      <c r="B94" s="124"/>
      <c r="C94" s="125" t="s">
        <v>566</v>
      </c>
      <c r="D94" s="114" t="s">
        <v>136</v>
      </c>
      <c r="E94" s="115"/>
      <c r="F94" s="118">
        <v>116427</v>
      </c>
      <c r="G94" s="126" t="s">
        <v>114</v>
      </c>
      <c r="H94" s="124"/>
      <c r="I94" s="115"/>
      <c r="J94" s="115"/>
      <c r="K94" s="118"/>
      <c r="L94" s="188"/>
      <c r="M94" s="126"/>
      <c r="N94" s="124"/>
      <c r="O94" s="115"/>
      <c r="P94" s="115"/>
      <c r="Q94" s="188"/>
      <c r="R94" s="187"/>
      <c r="S94" s="187"/>
      <c r="AA94" s="129"/>
      <c r="AG94" s="131"/>
    </row>
    <row r="95" spans="1:33" s="128" customFormat="1" ht="38.25">
      <c r="A95" s="123"/>
      <c r="B95" s="124"/>
      <c r="C95" s="125" t="s">
        <v>249</v>
      </c>
      <c r="D95" s="114" t="s">
        <v>125</v>
      </c>
      <c r="E95" s="115" t="s">
        <v>168</v>
      </c>
      <c r="F95" s="118">
        <v>390838</v>
      </c>
      <c r="G95" s="126" t="s">
        <v>52</v>
      </c>
      <c r="H95" s="124" t="s">
        <v>168</v>
      </c>
      <c r="I95" s="115" t="s">
        <v>168</v>
      </c>
      <c r="J95" s="115" t="s">
        <v>168</v>
      </c>
      <c r="K95" s="118" t="s">
        <v>168</v>
      </c>
      <c r="L95" s="117" t="s">
        <v>168</v>
      </c>
      <c r="M95" s="126" t="s">
        <v>168</v>
      </c>
      <c r="N95" s="124" t="s">
        <v>168</v>
      </c>
      <c r="O95" s="115" t="s">
        <v>168</v>
      </c>
      <c r="P95" s="115" t="s">
        <v>168</v>
      </c>
      <c r="Q95" s="160" t="s">
        <v>168</v>
      </c>
      <c r="R95" s="147"/>
      <c r="S95" s="147"/>
      <c r="AA95" s="129"/>
      <c r="AG95" s="131"/>
    </row>
    <row r="96" spans="1:33" s="128" customFormat="1" ht="90" customHeight="1">
      <c r="A96" s="123"/>
      <c r="B96" s="124"/>
      <c r="C96" s="125" t="s">
        <v>250</v>
      </c>
      <c r="D96" s="124" t="s">
        <v>24</v>
      </c>
      <c r="E96" s="118"/>
      <c r="F96" s="118">
        <v>436564</v>
      </c>
      <c r="G96" s="126" t="s">
        <v>25</v>
      </c>
      <c r="H96" s="124" t="s">
        <v>168</v>
      </c>
      <c r="I96" s="115" t="s">
        <v>168</v>
      </c>
      <c r="J96" s="115" t="s">
        <v>168</v>
      </c>
      <c r="K96" s="118" t="s">
        <v>168</v>
      </c>
      <c r="L96" s="117" t="s">
        <v>168</v>
      </c>
      <c r="M96" s="126" t="s">
        <v>168</v>
      </c>
      <c r="N96" s="124" t="s">
        <v>168</v>
      </c>
      <c r="O96" s="115" t="s">
        <v>168</v>
      </c>
      <c r="P96" s="115" t="s">
        <v>168</v>
      </c>
      <c r="Q96" s="160" t="s">
        <v>168</v>
      </c>
      <c r="R96" s="147"/>
      <c r="S96" s="147"/>
      <c r="AA96" s="129"/>
      <c r="AG96" s="131"/>
    </row>
    <row r="97" spans="1:33" ht="15.75">
      <c r="A97" s="123"/>
      <c r="B97" s="10"/>
      <c r="C97" s="88" t="s">
        <v>170</v>
      </c>
      <c r="D97" s="82"/>
      <c r="E97" s="79">
        <f>SUM(E89:E96)</f>
        <v>0</v>
      </c>
      <c r="F97" s="83">
        <f>SUM(F89:F96)</f>
        <v>1578291.5</v>
      </c>
      <c r="G97" s="89"/>
      <c r="H97" s="82"/>
      <c r="I97" s="79">
        <f>SUM(I89:I96)</f>
        <v>0</v>
      </c>
      <c r="J97" s="79">
        <f>SUM(J89:J96)</f>
        <v>0</v>
      </c>
      <c r="K97" s="83">
        <f>SUM(K89:K96)</f>
        <v>0</v>
      </c>
      <c r="L97" s="84"/>
      <c r="M97" s="89"/>
      <c r="N97" s="85"/>
      <c r="O97" s="79">
        <f>SUM(O89:O96)</f>
        <v>0</v>
      </c>
      <c r="P97" s="83">
        <f>SUM(P89:P96)</f>
        <v>0</v>
      </c>
      <c r="Q97" s="86"/>
      <c r="R97" s="162"/>
      <c r="S97" s="162"/>
      <c r="AA97" s="119"/>
      <c r="AG97" s="122"/>
    </row>
    <row r="98" spans="1:33" s="128" customFormat="1" ht="60.75" customHeight="1">
      <c r="A98" s="7"/>
      <c r="B98" s="132" t="s">
        <v>252</v>
      </c>
      <c r="C98" s="125" t="s">
        <v>253</v>
      </c>
      <c r="D98" s="124" t="s">
        <v>444</v>
      </c>
      <c r="E98" s="115" t="s">
        <v>168</v>
      </c>
      <c r="F98" s="118">
        <v>15243</v>
      </c>
      <c r="G98" s="126" t="s">
        <v>445</v>
      </c>
      <c r="H98" s="124" t="s">
        <v>23</v>
      </c>
      <c r="I98" s="115">
        <v>1.803</v>
      </c>
      <c r="J98" s="115" t="s">
        <v>168</v>
      </c>
      <c r="K98" s="118">
        <v>8</v>
      </c>
      <c r="L98" s="117" t="s">
        <v>526</v>
      </c>
      <c r="M98" s="126" t="s">
        <v>527</v>
      </c>
      <c r="N98" s="124" t="s">
        <v>168</v>
      </c>
      <c r="O98" s="115" t="s">
        <v>168</v>
      </c>
      <c r="P98" s="115" t="s">
        <v>168</v>
      </c>
      <c r="Q98" s="160" t="s">
        <v>168</v>
      </c>
      <c r="R98" s="147"/>
      <c r="S98" s="147"/>
      <c r="AA98" s="129"/>
      <c r="AG98" s="131"/>
    </row>
    <row r="99" spans="1:33" s="128" customFormat="1" ht="25.5">
      <c r="A99" s="123" t="s">
        <v>251</v>
      </c>
      <c r="B99" s="124"/>
      <c r="C99" s="125" t="s">
        <v>254</v>
      </c>
      <c r="D99" s="114" t="s">
        <v>442</v>
      </c>
      <c r="E99" s="115" t="s">
        <v>168</v>
      </c>
      <c r="F99" s="118">
        <f>11870+6917+3709+770+4530+2620+3990+14290+6856+4660</f>
        <v>60212</v>
      </c>
      <c r="G99" s="126" t="s">
        <v>168</v>
      </c>
      <c r="H99" s="124" t="s">
        <v>168</v>
      </c>
      <c r="I99" s="115" t="s">
        <v>168</v>
      </c>
      <c r="J99" s="115" t="s">
        <v>168</v>
      </c>
      <c r="K99" s="118" t="s">
        <v>168</v>
      </c>
      <c r="L99" s="117" t="s">
        <v>168</v>
      </c>
      <c r="M99" s="126" t="s">
        <v>168</v>
      </c>
      <c r="N99" s="124" t="s">
        <v>168</v>
      </c>
      <c r="O99" s="115" t="s">
        <v>168</v>
      </c>
      <c r="P99" s="115" t="s">
        <v>168</v>
      </c>
      <c r="Q99" s="160" t="s">
        <v>168</v>
      </c>
      <c r="R99" s="147"/>
      <c r="S99" s="147"/>
      <c r="AA99" s="129"/>
      <c r="AG99" s="131"/>
    </row>
    <row r="100" spans="1:33" s="128" customFormat="1" ht="83.25" customHeight="1">
      <c r="A100" s="123"/>
      <c r="B100" s="124"/>
      <c r="C100" s="125" t="s">
        <v>255</v>
      </c>
      <c r="D100" s="124" t="s">
        <v>433</v>
      </c>
      <c r="E100" s="115" t="s">
        <v>168</v>
      </c>
      <c r="F100" s="118">
        <v>32375</v>
      </c>
      <c r="G100" s="126" t="s">
        <v>114</v>
      </c>
      <c r="H100" s="124" t="s">
        <v>168</v>
      </c>
      <c r="I100" s="115" t="s">
        <v>168</v>
      </c>
      <c r="J100" s="115" t="s">
        <v>168</v>
      </c>
      <c r="K100" s="118" t="s">
        <v>168</v>
      </c>
      <c r="L100" s="117" t="s">
        <v>168</v>
      </c>
      <c r="M100" s="126" t="s">
        <v>168</v>
      </c>
      <c r="N100" s="124" t="s">
        <v>168</v>
      </c>
      <c r="O100" s="115" t="s">
        <v>168</v>
      </c>
      <c r="P100" s="115" t="s">
        <v>168</v>
      </c>
      <c r="Q100" s="160" t="s">
        <v>168</v>
      </c>
      <c r="R100" s="147"/>
      <c r="S100" s="147"/>
      <c r="AA100" s="129"/>
      <c r="AG100" s="131"/>
    </row>
    <row r="101" spans="1:33" s="128" customFormat="1" ht="38.25">
      <c r="A101" s="123"/>
      <c r="B101" s="124"/>
      <c r="C101" s="125" t="s">
        <v>256</v>
      </c>
      <c r="D101" s="124" t="s">
        <v>44</v>
      </c>
      <c r="E101" s="115" t="s">
        <v>168</v>
      </c>
      <c r="F101" s="118">
        <v>56771</v>
      </c>
      <c r="G101" s="126" t="s">
        <v>120</v>
      </c>
      <c r="H101" s="124" t="s">
        <v>168</v>
      </c>
      <c r="I101" s="115" t="s">
        <v>168</v>
      </c>
      <c r="J101" s="115" t="s">
        <v>168</v>
      </c>
      <c r="K101" s="118" t="s">
        <v>168</v>
      </c>
      <c r="L101" s="117" t="s">
        <v>168</v>
      </c>
      <c r="M101" s="126" t="s">
        <v>168</v>
      </c>
      <c r="N101" s="124" t="s">
        <v>168</v>
      </c>
      <c r="O101" s="115" t="s">
        <v>168</v>
      </c>
      <c r="P101" s="115" t="s">
        <v>168</v>
      </c>
      <c r="Q101" s="160" t="s">
        <v>168</v>
      </c>
      <c r="R101" s="147"/>
      <c r="S101" s="147"/>
      <c r="AA101" s="129"/>
      <c r="AG101" s="131"/>
    </row>
    <row r="102" spans="1:33" ht="15.75">
      <c r="A102" s="123"/>
      <c r="B102" s="10"/>
      <c r="C102" s="88" t="s">
        <v>170</v>
      </c>
      <c r="D102" s="82"/>
      <c r="E102" s="79">
        <f>SUM(E98:E101)</f>
        <v>0</v>
      </c>
      <c r="F102" s="83">
        <f>SUM(F98:F101)</f>
        <v>164601</v>
      </c>
      <c r="G102" s="89"/>
      <c r="H102" s="82"/>
      <c r="I102" s="79">
        <f>SUM(I98:I101)</f>
        <v>1.803</v>
      </c>
      <c r="J102" s="79">
        <f>SUM(J98:J101)</f>
        <v>0</v>
      </c>
      <c r="K102" s="83">
        <f>SUM(K98:K101)</f>
        <v>8</v>
      </c>
      <c r="L102" s="84"/>
      <c r="M102" s="89"/>
      <c r="N102" s="85"/>
      <c r="O102" s="79">
        <f>SUM(O98:O101)</f>
        <v>0</v>
      </c>
      <c r="P102" s="83">
        <f>SUM(P98:P101)</f>
        <v>0</v>
      </c>
      <c r="Q102" s="86"/>
      <c r="R102" s="147"/>
      <c r="S102" s="147"/>
      <c r="AA102" s="119"/>
      <c r="AG102" s="122"/>
    </row>
    <row r="103" spans="1:33" s="128" customFormat="1" ht="38.25">
      <c r="A103" s="7"/>
      <c r="B103" s="132" t="s">
        <v>139</v>
      </c>
      <c r="C103" s="125" t="s">
        <v>141</v>
      </c>
      <c r="D103" s="124" t="s">
        <v>26</v>
      </c>
      <c r="E103" s="140" t="s">
        <v>168</v>
      </c>
      <c r="F103" s="118">
        <v>2057.5</v>
      </c>
      <c r="G103" s="126" t="s">
        <v>490</v>
      </c>
      <c r="H103" s="124" t="s">
        <v>168</v>
      </c>
      <c r="I103" s="140" t="s">
        <v>168</v>
      </c>
      <c r="J103" s="115" t="s">
        <v>168</v>
      </c>
      <c r="K103" s="118" t="s">
        <v>168</v>
      </c>
      <c r="L103" s="117" t="s">
        <v>168</v>
      </c>
      <c r="M103" s="126" t="s">
        <v>168</v>
      </c>
      <c r="N103" s="124" t="s">
        <v>168</v>
      </c>
      <c r="O103" s="141" t="s">
        <v>168</v>
      </c>
      <c r="P103" s="118" t="s">
        <v>168</v>
      </c>
      <c r="Q103" s="160" t="s">
        <v>168</v>
      </c>
      <c r="R103" s="147"/>
      <c r="S103" s="147"/>
      <c r="AA103" s="129"/>
      <c r="AG103" s="131"/>
    </row>
    <row r="104" spans="1:33" s="107" customFormat="1" ht="15.75">
      <c r="A104" s="123" t="s">
        <v>257</v>
      </c>
      <c r="B104" s="108" t="s">
        <v>535</v>
      </c>
      <c r="C104" s="95"/>
      <c r="D104" s="93"/>
      <c r="E104" s="90"/>
      <c r="F104" s="91"/>
      <c r="G104" s="92"/>
      <c r="H104" s="93"/>
      <c r="I104" s="90"/>
      <c r="J104" s="90"/>
      <c r="K104" s="91"/>
      <c r="L104" s="94"/>
      <c r="M104" s="92"/>
      <c r="N104" s="93"/>
      <c r="O104" s="90"/>
      <c r="P104" s="90"/>
      <c r="Q104" s="94"/>
      <c r="R104" s="161"/>
      <c r="S104" s="161"/>
      <c r="AA104" s="119"/>
      <c r="AG104" s="121"/>
    </row>
    <row r="105" spans="1:33" s="128" customFormat="1" ht="38.25">
      <c r="A105" s="106" t="s">
        <v>258</v>
      </c>
      <c r="B105" s="124"/>
      <c r="C105" s="125" t="s">
        <v>259</v>
      </c>
      <c r="D105" s="124" t="s">
        <v>125</v>
      </c>
      <c r="E105" s="115" t="s">
        <v>168</v>
      </c>
      <c r="F105" s="118">
        <v>43339</v>
      </c>
      <c r="G105" s="126" t="s">
        <v>114</v>
      </c>
      <c r="H105" s="124" t="s">
        <v>168</v>
      </c>
      <c r="I105" s="115" t="s">
        <v>168</v>
      </c>
      <c r="J105" s="115" t="s">
        <v>168</v>
      </c>
      <c r="K105" s="118" t="s">
        <v>168</v>
      </c>
      <c r="L105" s="117" t="s">
        <v>168</v>
      </c>
      <c r="M105" s="126" t="s">
        <v>168</v>
      </c>
      <c r="N105" s="124" t="s">
        <v>168</v>
      </c>
      <c r="O105" s="115" t="s">
        <v>168</v>
      </c>
      <c r="P105" s="115" t="s">
        <v>168</v>
      </c>
      <c r="Q105" s="160" t="s">
        <v>168</v>
      </c>
      <c r="R105" s="147"/>
      <c r="S105" s="147"/>
      <c r="AA105" s="129"/>
      <c r="AG105" s="131"/>
    </row>
    <row r="106" spans="1:33" s="128" customFormat="1" ht="51">
      <c r="A106" s="123"/>
      <c r="B106" s="124"/>
      <c r="C106" s="125" t="s">
        <v>260</v>
      </c>
      <c r="D106" s="124" t="s">
        <v>437</v>
      </c>
      <c r="E106" s="115"/>
      <c r="F106" s="118">
        <v>43103</v>
      </c>
      <c r="G106" s="126" t="s">
        <v>354</v>
      </c>
      <c r="H106" s="124"/>
      <c r="I106" s="115"/>
      <c r="J106" s="115"/>
      <c r="K106" s="118"/>
      <c r="L106" s="117"/>
      <c r="M106" s="126"/>
      <c r="N106" s="124"/>
      <c r="O106" s="115"/>
      <c r="P106" s="115"/>
      <c r="Q106" s="160"/>
      <c r="R106" s="147"/>
      <c r="S106" s="147"/>
      <c r="AA106" s="129"/>
      <c r="AG106" s="131"/>
    </row>
    <row r="107" spans="1:33" s="128" customFormat="1" ht="73.5" customHeight="1">
      <c r="A107" s="123"/>
      <c r="B107" s="124"/>
      <c r="C107" s="125" t="s">
        <v>261</v>
      </c>
      <c r="D107" s="124" t="s">
        <v>377</v>
      </c>
      <c r="E107" s="115" t="s">
        <v>168</v>
      </c>
      <c r="F107" s="118">
        <v>44195</v>
      </c>
      <c r="G107" s="126" t="s">
        <v>440</v>
      </c>
      <c r="H107" s="124" t="s">
        <v>168</v>
      </c>
      <c r="I107" s="115" t="s">
        <v>168</v>
      </c>
      <c r="J107" s="115" t="s">
        <v>168</v>
      </c>
      <c r="K107" s="118" t="s">
        <v>168</v>
      </c>
      <c r="L107" s="117" t="s">
        <v>168</v>
      </c>
      <c r="M107" s="126" t="s">
        <v>168</v>
      </c>
      <c r="N107" s="124" t="s">
        <v>168</v>
      </c>
      <c r="O107" s="115" t="s">
        <v>168</v>
      </c>
      <c r="P107" s="115" t="s">
        <v>168</v>
      </c>
      <c r="Q107" s="160" t="s">
        <v>168</v>
      </c>
      <c r="R107" s="147"/>
      <c r="S107" s="147"/>
      <c r="AA107" s="129"/>
      <c r="AG107" s="131"/>
    </row>
    <row r="108" spans="1:33" s="128" customFormat="1" ht="73.5" customHeight="1">
      <c r="A108" s="123"/>
      <c r="B108" s="124"/>
      <c r="C108" s="125" t="s">
        <v>262</v>
      </c>
      <c r="D108" s="124" t="s">
        <v>274</v>
      </c>
      <c r="E108" s="115"/>
      <c r="F108" s="118">
        <v>11717</v>
      </c>
      <c r="G108" s="126" t="s">
        <v>496</v>
      </c>
      <c r="H108" s="124" t="s">
        <v>168</v>
      </c>
      <c r="I108" s="115"/>
      <c r="J108" s="115"/>
      <c r="K108" s="118"/>
      <c r="L108" s="117"/>
      <c r="M108" s="126"/>
      <c r="N108" s="124"/>
      <c r="O108" s="115"/>
      <c r="P108" s="115"/>
      <c r="Q108" s="160"/>
      <c r="R108" s="147"/>
      <c r="S108" s="147"/>
      <c r="AA108" s="129"/>
      <c r="AG108" s="131"/>
    </row>
    <row r="109" spans="1:33" s="128" customFormat="1" ht="38.25">
      <c r="A109" s="123"/>
      <c r="B109" s="124"/>
      <c r="C109" s="125" t="s">
        <v>263</v>
      </c>
      <c r="D109" s="124" t="s">
        <v>44</v>
      </c>
      <c r="E109" s="115" t="s">
        <v>168</v>
      </c>
      <c r="F109" s="118">
        <v>119000</v>
      </c>
      <c r="G109" s="126" t="s">
        <v>130</v>
      </c>
      <c r="H109" s="124" t="s">
        <v>168</v>
      </c>
      <c r="I109" s="115" t="s">
        <v>168</v>
      </c>
      <c r="J109" s="115" t="s">
        <v>168</v>
      </c>
      <c r="K109" s="118" t="s">
        <v>168</v>
      </c>
      <c r="L109" s="117" t="s">
        <v>168</v>
      </c>
      <c r="M109" s="126" t="s">
        <v>168</v>
      </c>
      <c r="N109" s="124" t="s">
        <v>168</v>
      </c>
      <c r="O109" s="115" t="s">
        <v>168</v>
      </c>
      <c r="P109" s="115" t="s">
        <v>168</v>
      </c>
      <c r="Q109" s="160" t="s">
        <v>168</v>
      </c>
      <c r="R109" s="147"/>
      <c r="S109" s="147"/>
      <c r="AA109" s="129"/>
      <c r="AG109" s="131"/>
    </row>
    <row r="110" spans="1:33" ht="15" customHeight="1">
      <c r="A110" s="123"/>
      <c r="B110" s="10"/>
      <c r="C110" s="88" t="s">
        <v>170</v>
      </c>
      <c r="D110" s="82"/>
      <c r="E110" s="79">
        <f>SUM(E104:E109)</f>
        <v>0</v>
      </c>
      <c r="F110" s="83">
        <f>SUM(F104:F109)</f>
        <v>261354</v>
      </c>
      <c r="G110" s="89"/>
      <c r="H110" s="82"/>
      <c r="I110" s="79">
        <f>SUM(I104:I109)</f>
        <v>0</v>
      </c>
      <c r="J110" s="79">
        <f>SUM(J104:J109)</f>
        <v>0</v>
      </c>
      <c r="K110" s="83">
        <f>SUM(K103:K109)</f>
        <v>0</v>
      </c>
      <c r="L110" s="84"/>
      <c r="M110" s="89"/>
      <c r="N110" s="85"/>
      <c r="O110" s="79">
        <f>SUM(O104:O109)</f>
        <v>0</v>
      </c>
      <c r="P110" s="83">
        <f>SUM(P104:P109)</f>
        <v>0</v>
      </c>
      <c r="Q110" s="86"/>
      <c r="R110" s="147"/>
      <c r="S110" s="147"/>
      <c r="AA110" s="119"/>
      <c r="AG110" s="122"/>
    </row>
    <row r="111" spans="1:33" ht="15.75">
      <c r="A111" s="7"/>
      <c r="B111" s="9" t="s">
        <v>265</v>
      </c>
      <c r="C111" s="75"/>
      <c r="D111" s="10"/>
      <c r="E111" s="11"/>
      <c r="F111" s="24"/>
      <c r="G111" s="76"/>
      <c r="H111" s="10"/>
      <c r="I111" s="11"/>
      <c r="J111" s="11"/>
      <c r="K111" s="24"/>
      <c r="L111" s="8"/>
      <c r="M111" s="76"/>
      <c r="N111" s="10"/>
      <c r="O111" s="11"/>
      <c r="P111" s="11"/>
      <c r="Q111" s="8"/>
      <c r="R111" s="14"/>
      <c r="S111" s="14"/>
      <c r="AA111" s="119"/>
      <c r="AG111" s="122"/>
    </row>
    <row r="112" spans="1:33" s="128" customFormat="1" ht="51">
      <c r="A112" s="7" t="s">
        <v>264</v>
      </c>
      <c r="B112" s="124"/>
      <c r="C112" s="125" t="s">
        <v>266</v>
      </c>
      <c r="D112" s="124" t="s">
        <v>359</v>
      </c>
      <c r="E112" s="115" t="s">
        <v>168</v>
      </c>
      <c r="F112" s="118">
        <v>57594</v>
      </c>
      <c r="G112" s="126" t="s">
        <v>379</v>
      </c>
      <c r="H112" s="124" t="s">
        <v>168</v>
      </c>
      <c r="I112" s="115" t="s">
        <v>168</v>
      </c>
      <c r="J112" s="115" t="s">
        <v>168</v>
      </c>
      <c r="K112" s="118" t="s">
        <v>168</v>
      </c>
      <c r="L112" s="117" t="s">
        <v>168</v>
      </c>
      <c r="M112" s="126" t="s">
        <v>168</v>
      </c>
      <c r="N112" s="124" t="s">
        <v>168</v>
      </c>
      <c r="O112" s="115" t="s">
        <v>168</v>
      </c>
      <c r="P112" s="115" t="s">
        <v>168</v>
      </c>
      <c r="Q112" s="160" t="s">
        <v>168</v>
      </c>
      <c r="R112" s="147"/>
      <c r="S112" s="147"/>
      <c r="AA112" s="129"/>
      <c r="AG112" s="131"/>
    </row>
    <row r="113" spans="1:33" s="128" customFormat="1" ht="54.75" customHeight="1">
      <c r="A113" s="123"/>
      <c r="B113" s="124"/>
      <c r="C113" s="125" t="s">
        <v>267</v>
      </c>
      <c r="D113" s="114" t="s">
        <v>433</v>
      </c>
      <c r="E113" s="115" t="s">
        <v>168</v>
      </c>
      <c r="F113" s="118">
        <v>55448</v>
      </c>
      <c r="G113" s="126" t="s">
        <v>168</v>
      </c>
      <c r="H113" s="124" t="s">
        <v>168</v>
      </c>
      <c r="I113" s="115" t="s">
        <v>168</v>
      </c>
      <c r="J113" s="115" t="s">
        <v>168</v>
      </c>
      <c r="K113" s="118" t="s">
        <v>168</v>
      </c>
      <c r="L113" s="117" t="s">
        <v>168</v>
      </c>
      <c r="M113" s="126" t="s">
        <v>168</v>
      </c>
      <c r="N113" s="124" t="s">
        <v>168</v>
      </c>
      <c r="O113" s="115" t="s">
        <v>168</v>
      </c>
      <c r="P113" s="115" t="s">
        <v>168</v>
      </c>
      <c r="Q113" s="160" t="s">
        <v>168</v>
      </c>
      <c r="R113" s="147"/>
      <c r="S113" s="147"/>
      <c r="AA113" s="129"/>
      <c r="AG113" s="131"/>
    </row>
    <row r="114" spans="1:33" s="128" customFormat="1" ht="55.5" customHeight="1">
      <c r="A114" s="123"/>
      <c r="B114" s="124"/>
      <c r="C114" s="125" t="s">
        <v>268</v>
      </c>
      <c r="D114" s="124" t="s">
        <v>100</v>
      </c>
      <c r="E114" s="115" t="s">
        <v>168</v>
      </c>
      <c r="F114" s="118">
        <v>166343.35</v>
      </c>
      <c r="G114" s="126" t="s">
        <v>101</v>
      </c>
      <c r="H114" s="124" t="s">
        <v>168</v>
      </c>
      <c r="I114" s="115" t="s">
        <v>168</v>
      </c>
      <c r="J114" s="115" t="s">
        <v>168</v>
      </c>
      <c r="K114" s="118" t="s">
        <v>168</v>
      </c>
      <c r="L114" s="117" t="s">
        <v>168</v>
      </c>
      <c r="M114" s="126" t="s">
        <v>168</v>
      </c>
      <c r="N114" s="124" t="s">
        <v>168</v>
      </c>
      <c r="O114" s="115" t="s">
        <v>168</v>
      </c>
      <c r="P114" s="115" t="s">
        <v>168</v>
      </c>
      <c r="Q114" s="160" t="s">
        <v>168</v>
      </c>
      <c r="R114" s="147"/>
      <c r="S114" s="147"/>
      <c r="AA114" s="129"/>
      <c r="AG114" s="131"/>
    </row>
    <row r="115" spans="1:33" s="128" customFormat="1" ht="77.25" customHeight="1">
      <c r="A115" s="123"/>
      <c r="B115" s="124"/>
      <c r="C115" s="125" t="s">
        <v>269</v>
      </c>
      <c r="D115" s="124" t="s">
        <v>24</v>
      </c>
      <c r="E115" s="115" t="s">
        <v>168</v>
      </c>
      <c r="F115" s="118">
        <v>18908</v>
      </c>
      <c r="G115" s="126" t="s">
        <v>363</v>
      </c>
      <c r="H115" s="124" t="s">
        <v>168</v>
      </c>
      <c r="I115" s="115" t="s">
        <v>168</v>
      </c>
      <c r="J115" s="115" t="s">
        <v>168</v>
      </c>
      <c r="K115" s="118" t="s">
        <v>168</v>
      </c>
      <c r="L115" s="117" t="s">
        <v>168</v>
      </c>
      <c r="M115" s="126" t="s">
        <v>168</v>
      </c>
      <c r="N115" s="124" t="s">
        <v>168</v>
      </c>
      <c r="O115" s="115" t="s">
        <v>168</v>
      </c>
      <c r="P115" s="115" t="s">
        <v>168</v>
      </c>
      <c r="Q115" s="160" t="s">
        <v>168</v>
      </c>
      <c r="R115" s="147"/>
      <c r="S115" s="147"/>
      <c r="AA115" s="129"/>
      <c r="AG115" s="131"/>
    </row>
    <row r="116" spans="1:33" s="128" customFormat="1" ht="76.5" customHeight="1">
      <c r="A116" s="123"/>
      <c r="B116" s="124"/>
      <c r="C116" s="125"/>
      <c r="D116" s="124" t="s">
        <v>21</v>
      </c>
      <c r="E116" s="115" t="s">
        <v>168</v>
      </c>
      <c r="F116" s="118">
        <v>17819</v>
      </c>
      <c r="G116" s="126" t="s">
        <v>364</v>
      </c>
      <c r="H116" s="124" t="s">
        <v>168</v>
      </c>
      <c r="I116" s="115" t="s">
        <v>168</v>
      </c>
      <c r="J116" s="115" t="s">
        <v>168</v>
      </c>
      <c r="K116" s="118" t="s">
        <v>168</v>
      </c>
      <c r="L116" s="117" t="s">
        <v>168</v>
      </c>
      <c r="M116" s="126" t="s">
        <v>168</v>
      </c>
      <c r="N116" s="124" t="s">
        <v>168</v>
      </c>
      <c r="O116" s="115" t="s">
        <v>168</v>
      </c>
      <c r="P116" s="115" t="s">
        <v>168</v>
      </c>
      <c r="Q116" s="160"/>
      <c r="R116" s="147"/>
      <c r="S116" s="147"/>
      <c r="AA116" s="129"/>
      <c r="AG116" s="131"/>
    </row>
    <row r="117" spans="1:33" s="128" customFormat="1" ht="51">
      <c r="A117" s="123"/>
      <c r="B117" s="124"/>
      <c r="C117" s="125" t="s">
        <v>271</v>
      </c>
      <c r="D117" s="124" t="s">
        <v>79</v>
      </c>
      <c r="E117" s="115" t="s">
        <v>168</v>
      </c>
      <c r="F117" s="118">
        <v>75001</v>
      </c>
      <c r="G117" s="126" t="s">
        <v>80</v>
      </c>
      <c r="H117" s="124" t="s">
        <v>168</v>
      </c>
      <c r="I117" s="115" t="s">
        <v>168</v>
      </c>
      <c r="J117" s="115" t="s">
        <v>168</v>
      </c>
      <c r="K117" s="118" t="s">
        <v>168</v>
      </c>
      <c r="L117" s="117" t="s">
        <v>168</v>
      </c>
      <c r="M117" s="126" t="s">
        <v>168</v>
      </c>
      <c r="N117" s="124" t="s">
        <v>168</v>
      </c>
      <c r="O117" s="115" t="s">
        <v>168</v>
      </c>
      <c r="P117" s="115" t="s">
        <v>168</v>
      </c>
      <c r="Q117" s="160" t="s">
        <v>168</v>
      </c>
      <c r="R117" s="147"/>
      <c r="S117" s="147"/>
      <c r="AA117" s="129"/>
      <c r="AG117" s="131"/>
    </row>
    <row r="118" spans="1:33" ht="15.75">
      <c r="A118" s="123"/>
      <c r="B118" s="10"/>
      <c r="C118" s="88" t="s">
        <v>170</v>
      </c>
      <c r="D118" s="82"/>
      <c r="E118" s="79">
        <f>SUM(E111:E117)</f>
        <v>0</v>
      </c>
      <c r="F118" s="83">
        <f>SUM(F111:F117)</f>
        <v>391113.35</v>
      </c>
      <c r="G118" s="89"/>
      <c r="H118" s="82"/>
      <c r="I118" s="79">
        <f>SUM(I111:I117)</f>
        <v>0</v>
      </c>
      <c r="J118" s="79">
        <f>SUM(J111:J117)</f>
        <v>0</v>
      </c>
      <c r="K118" s="83">
        <f>SUM(K111:K117)</f>
        <v>0</v>
      </c>
      <c r="L118" s="84"/>
      <c r="M118" s="89"/>
      <c r="N118" s="85"/>
      <c r="O118" s="79">
        <f>SUM(O111:O117)</f>
        <v>0</v>
      </c>
      <c r="P118" s="83">
        <f>SUM(P111:P117)</f>
        <v>0</v>
      </c>
      <c r="Q118" s="86"/>
      <c r="R118" s="147"/>
      <c r="S118" s="147"/>
      <c r="AA118" s="119"/>
      <c r="AG118" s="122"/>
    </row>
    <row r="119" spans="1:33" s="128" customFormat="1" ht="75" customHeight="1">
      <c r="A119" s="7"/>
      <c r="B119" s="132" t="s">
        <v>273</v>
      </c>
      <c r="C119" s="125" t="s">
        <v>275</v>
      </c>
      <c r="D119" s="124" t="s">
        <v>433</v>
      </c>
      <c r="E119" s="115" t="s">
        <v>168</v>
      </c>
      <c r="F119" s="118">
        <v>66709</v>
      </c>
      <c r="G119" s="126" t="s">
        <v>52</v>
      </c>
      <c r="H119" s="124" t="s">
        <v>168</v>
      </c>
      <c r="I119" s="115" t="s">
        <v>168</v>
      </c>
      <c r="J119" s="115" t="s">
        <v>168</v>
      </c>
      <c r="K119" s="118" t="s">
        <v>168</v>
      </c>
      <c r="L119" s="117" t="s">
        <v>168</v>
      </c>
      <c r="M119" s="126" t="s">
        <v>168</v>
      </c>
      <c r="N119" s="124" t="s">
        <v>168</v>
      </c>
      <c r="O119" s="115" t="s">
        <v>168</v>
      </c>
      <c r="P119" s="115" t="s">
        <v>168</v>
      </c>
      <c r="Q119" s="160" t="s">
        <v>168</v>
      </c>
      <c r="R119" s="147"/>
      <c r="S119" s="147"/>
      <c r="AA119" s="129"/>
      <c r="AG119" s="131"/>
    </row>
    <row r="120" spans="1:33" s="128" customFormat="1" ht="38.25">
      <c r="A120" s="123" t="s">
        <v>272</v>
      </c>
      <c r="B120" s="124"/>
      <c r="C120" s="125" t="s">
        <v>276</v>
      </c>
      <c r="D120" s="124" t="s">
        <v>97</v>
      </c>
      <c r="E120" s="115" t="s">
        <v>168</v>
      </c>
      <c r="F120" s="118">
        <v>45441</v>
      </c>
      <c r="G120" s="126" t="s">
        <v>501</v>
      </c>
      <c r="H120" s="124" t="s">
        <v>168</v>
      </c>
      <c r="I120" s="115" t="s">
        <v>168</v>
      </c>
      <c r="J120" s="115" t="s">
        <v>168</v>
      </c>
      <c r="K120" s="118" t="s">
        <v>168</v>
      </c>
      <c r="L120" s="117" t="s">
        <v>168</v>
      </c>
      <c r="M120" s="126" t="s">
        <v>168</v>
      </c>
      <c r="N120" s="124" t="s">
        <v>168</v>
      </c>
      <c r="O120" s="115" t="s">
        <v>168</v>
      </c>
      <c r="P120" s="115" t="s">
        <v>168</v>
      </c>
      <c r="Q120" s="160" t="s">
        <v>168</v>
      </c>
      <c r="R120" s="147"/>
      <c r="S120" s="147"/>
      <c r="AA120" s="129"/>
      <c r="AG120" s="131"/>
    </row>
    <row r="121" spans="1:33" s="128" customFormat="1" ht="38.25">
      <c r="A121" s="123"/>
      <c r="B121" s="124"/>
      <c r="C121" s="125" t="s">
        <v>277</v>
      </c>
      <c r="D121" s="124" t="s">
        <v>374</v>
      </c>
      <c r="E121" s="115" t="s">
        <v>168</v>
      </c>
      <c r="F121" s="118">
        <v>159848</v>
      </c>
      <c r="G121" s="126"/>
      <c r="H121" s="124" t="s">
        <v>168</v>
      </c>
      <c r="I121" s="115" t="s">
        <v>168</v>
      </c>
      <c r="J121" s="115" t="s">
        <v>168</v>
      </c>
      <c r="K121" s="118" t="s">
        <v>168</v>
      </c>
      <c r="L121" s="117" t="s">
        <v>168</v>
      </c>
      <c r="M121" s="126" t="s">
        <v>168</v>
      </c>
      <c r="N121" s="124" t="s">
        <v>168</v>
      </c>
      <c r="O121" s="115" t="s">
        <v>168</v>
      </c>
      <c r="P121" s="115" t="s">
        <v>168</v>
      </c>
      <c r="Q121" s="160" t="s">
        <v>168</v>
      </c>
      <c r="R121" s="147"/>
      <c r="S121" s="147"/>
      <c r="AA121" s="129"/>
      <c r="AG121" s="131"/>
    </row>
    <row r="122" spans="1:33" s="128" customFormat="1" ht="38.25" customHeight="1">
      <c r="A122" s="123"/>
      <c r="B122" s="124"/>
      <c r="C122" s="125" t="s">
        <v>278</v>
      </c>
      <c r="D122" s="124" t="s">
        <v>57</v>
      </c>
      <c r="E122" s="115" t="s">
        <v>168</v>
      </c>
      <c r="F122" s="118">
        <v>275891</v>
      </c>
      <c r="G122" s="126" t="s">
        <v>482</v>
      </c>
      <c r="H122" s="124" t="s">
        <v>168</v>
      </c>
      <c r="I122" s="115" t="s">
        <v>168</v>
      </c>
      <c r="J122" s="115" t="s">
        <v>168</v>
      </c>
      <c r="K122" s="118" t="s">
        <v>168</v>
      </c>
      <c r="L122" s="117" t="s">
        <v>168</v>
      </c>
      <c r="M122" s="126" t="s">
        <v>168</v>
      </c>
      <c r="N122" s="124" t="s">
        <v>168</v>
      </c>
      <c r="O122" s="115" t="s">
        <v>168</v>
      </c>
      <c r="P122" s="115" t="s">
        <v>168</v>
      </c>
      <c r="Q122" s="160" t="s">
        <v>168</v>
      </c>
      <c r="R122" s="147"/>
      <c r="S122" s="147"/>
      <c r="AA122" s="129"/>
      <c r="AG122" s="131"/>
    </row>
    <row r="123" spans="1:33" ht="15.75">
      <c r="A123" s="123"/>
      <c r="B123" s="10"/>
      <c r="C123" s="88" t="s">
        <v>170</v>
      </c>
      <c r="D123" s="82"/>
      <c r="E123" s="79">
        <f>SUM(E119:E122)</f>
        <v>0</v>
      </c>
      <c r="F123" s="83">
        <f>SUM(F119:F122)</f>
        <v>547889</v>
      </c>
      <c r="G123" s="89"/>
      <c r="H123" s="82"/>
      <c r="I123" s="79">
        <f>SUM(I119:I122)</f>
        <v>0</v>
      </c>
      <c r="J123" s="79">
        <f>SUM(J119:J122)</f>
        <v>0</v>
      </c>
      <c r="K123" s="83">
        <f>SUM(K119:K122)</f>
        <v>0</v>
      </c>
      <c r="L123" s="84"/>
      <c r="M123" s="89"/>
      <c r="N123" s="85"/>
      <c r="O123" s="79">
        <f>SUM(O119:O122)</f>
        <v>0</v>
      </c>
      <c r="P123" s="83">
        <f>SUM(P119:P122)</f>
        <v>0</v>
      </c>
      <c r="Q123" s="86"/>
      <c r="R123" s="147"/>
      <c r="S123" s="147"/>
      <c r="AA123" s="119"/>
      <c r="AG123" s="122"/>
    </row>
    <row r="124" spans="1:33" s="128" customFormat="1" ht="51">
      <c r="A124" s="7"/>
      <c r="B124" s="132" t="s">
        <v>138</v>
      </c>
      <c r="C124" s="125" t="s">
        <v>141</v>
      </c>
      <c r="D124" s="124" t="s">
        <v>24</v>
      </c>
      <c r="E124" s="115">
        <v>15.312</v>
      </c>
      <c r="F124" s="118" t="s">
        <v>168</v>
      </c>
      <c r="G124" s="126" t="s">
        <v>80</v>
      </c>
      <c r="H124" s="124" t="s">
        <v>168</v>
      </c>
      <c r="I124" s="115" t="s">
        <v>168</v>
      </c>
      <c r="J124" s="115" t="s">
        <v>168</v>
      </c>
      <c r="K124" s="118" t="s">
        <v>168</v>
      </c>
      <c r="L124" s="117" t="s">
        <v>168</v>
      </c>
      <c r="M124" s="126" t="s">
        <v>168</v>
      </c>
      <c r="N124" s="124" t="s">
        <v>168</v>
      </c>
      <c r="O124" s="115" t="s">
        <v>168</v>
      </c>
      <c r="P124" s="115" t="s">
        <v>168</v>
      </c>
      <c r="Q124" s="160" t="s">
        <v>168</v>
      </c>
      <c r="R124" s="147"/>
      <c r="S124" s="147"/>
      <c r="AA124" s="129"/>
      <c r="AG124" s="131"/>
    </row>
    <row r="125" spans="1:33" s="128" customFormat="1" ht="38.25">
      <c r="A125" s="123" t="s">
        <v>279</v>
      </c>
      <c r="B125" s="132"/>
      <c r="C125" s="125"/>
      <c r="D125" s="124" t="s">
        <v>374</v>
      </c>
      <c r="E125" s="115">
        <v>123.464</v>
      </c>
      <c r="F125" s="118" t="s">
        <v>168</v>
      </c>
      <c r="G125" s="126" t="s">
        <v>371</v>
      </c>
      <c r="H125" s="124" t="s">
        <v>168</v>
      </c>
      <c r="I125" s="115" t="s">
        <v>168</v>
      </c>
      <c r="J125" s="115" t="s">
        <v>168</v>
      </c>
      <c r="K125" s="118" t="s">
        <v>168</v>
      </c>
      <c r="L125" s="117" t="s">
        <v>168</v>
      </c>
      <c r="M125" s="126" t="s">
        <v>168</v>
      </c>
      <c r="N125" s="124" t="s">
        <v>168</v>
      </c>
      <c r="O125" s="115" t="s">
        <v>168</v>
      </c>
      <c r="P125" s="115" t="s">
        <v>168</v>
      </c>
      <c r="Q125" s="160" t="s">
        <v>168</v>
      </c>
      <c r="R125" s="147"/>
      <c r="S125" s="147"/>
      <c r="AA125" s="129"/>
      <c r="AG125" s="131"/>
    </row>
    <row r="126" spans="1:33" s="128" customFormat="1" ht="69" customHeight="1">
      <c r="A126" s="123"/>
      <c r="B126" s="132" t="s">
        <v>281</v>
      </c>
      <c r="C126" s="125" t="s">
        <v>282</v>
      </c>
      <c r="D126" s="124" t="s">
        <v>145</v>
      </c>
      <c r="E126" s="115" t="s">
        <v>168</v>
      </c>
      <c r="F126" s="118">
        <v>35000</v>
      </c>
      <c r="G126" s="126" t="s">
        <v>146</v>
      </c>
      <c r="H126" s="124" t="s">
        <v>168</v>
      </c>
      <c r="I126" s="115" t="s">
        <v>168</v>
      </c>
      <c r="J126" s="115" t="s">
        <v>168</v>
      </c>
      <c r="K126" s="118" t="s">
        <v>168</v>
      </c>
      <c r="L126" s="117" t="s">
        <v>168</v>
      </c>
      <c r="M126" s="126" t="s">
        <v>168</v>
      </c>
      <c r="N126" s="124" t="s">
        <v>168</v>
      </c>
      <c r="O126" s="115" t="s">
        <v>168</v>
      </c>
      <c r="P126" s="115" t="s">
        <v>168</v>
      </c>
      <c r="Q126" s="160" t="s">
        <v>168</v>
      </c>
      <c r="R126" s="147"/>
      <c r="S126" s="147"/>
      <c r="AA126" s="129"/>
      <c r="AG126" s="131"/>
    </row>
    <row r="127" spans="1:33" s="128" customFormat="1" ht="59.25" customHeight="1">
      <c r="A127" s="123" t="s">
        <v>280</v>
      </c>
      <c r="B127" s="132"/>
      <c r="C127" s="125"/>
      <c r="D127" s="124" t="s">
        <v>433</v>
      </c>
      <c r="E127" s="115" t="s">
        <v>168</v>
      </c>
      <c r="F127" s="118">
        <v>87000</v>
      </c>
      <c r="G127" s="126" t="s">
        <v>146</v>
      </c>
      <c r="H127" s="124" t="s">
        <v>168</v>
      </c>
      <c r="I127" s="115" t="s">
        <v>168</v>
      </c>
      <c r="J127" s="115" t="s">
        <v>168</v>
      </c>
      <c r="K127" s="118" t="s">
        <v>168</v>
      </c>
      <c r="L127" s="117" t="s">
        <v>168</v>
      </c>
      <c r="M127" s="126" t="s">
        <v>168</v>
      </c>
      <c r="N127" s="124" t="s">
        <v>168</v>
      </c>
      <c r="O127" s="115" t="s">
        <v>168</v>
      </c>
      <c r="P127" s="115" t="s">
        <v>168</v>
      </c>
      <c r="Q127" s="160" t="s">
        <v>168</v>
      </c>
      <c r="R127" s="147"/>
      <c r="S127" s="147"/>
      <c r="AA127" s="129"/>
      <c r="AG127" s="131"/>
    </row>
    <row r="128" spans="1:33" s="128" customFormat="1" ht="72.75" customHeight="1">
      <c r="A128" s="123"/>
      <c r="B128" s="124"/>
      <c r="C128" s="125" t="s">
        <v>283</v>
      </c>
      <c r="D128" s="124" t="s">
        <v>372</v>
      </c>
      <c r="E128" s="115" t="s">
        <v>168</v>
      </c>
      <c r="F128" s="118">
        <v>233599</v>
      </c>
      <c r="G128" s="126" t="s">
        <v>487</v>
      </c>
      <c r="H128" s="124" t="s">
        <v>168</v>
      </c>
      <c r="I128" s="115" t="s">
        <v>168</v>
      </c>
      <c r="J128" s="115" t="s">
        <v>168</v>
      </c>
      <c r="K128" s="118" t="s">
        <v>168</v>
      </c>
      <c r="L128" s="117" t="s">
        <v>168</v>
      </c>
      <c r="M128" s="126" t="s">
        <v>168</v>
      </c>
      <c r="N128" s="124" t="s">
        <v>168</v>
      </c>
      <c r="O128" s="115" t="s">
        <v>168</v>
      </c>
      <c r="P128" s="115" t="s">
        <v>168</v>
      </c>
      <c r="Q128" s="160" t="s">
        <v>168</v>
      </c>
      <c r="R128" s="147"/>
      <c r="S128" s="147"/>
      <c r="AA128" s="129"/>
      <c r="AG128" s="131"/>
    </row>
    <row r="129" spans="1:33" s="128" customFormat="1" ht="38.25">
      <c r="A129" s="123"/>
      <c r="B129" s="124"/>
      <c r="C129" s="125" t="s">
        <v>284</v>
      </c>
      <c r="D129" s="124" t="s">
        <v>125</v>
      </c>
      <c r="E129" s="115"/>
      <c r="F129" s="118">
        <v>82271</v>
      </c>
      <c r="G129" s="126" t="s">
        <v>53</v>
      </c>
      <c r="H129" s="124" t="s">
        <v>168</v>
      </c>
      <c r="I129" s="115" t="s">
        <v>168</v>
      </c>
      <c r="J129" s="115" t="s">
        <v>168</v>
      </c>
      <c r="K129" s="118" t="s">
        <v>168</v>
      </c>
      <c r="L129" s="117" t="s">
        <v>168</v>
      </c>
      <c r="M129" s="126" t="s">
        <v>168</v>
      </c>
      <c r="N129" s="124" t="s">
        <v>168</v>
      </c>
      <c r="O129" s="115" t="s">
        <v>168</v>
      </c>
      <c r="P129" s="115" t="s">
        <v>168</v>
      </c>
      <c r="Q129" s="160" t="s">
        <v>168</v>
      </c>
      <c r="R129" s="147"/>
      <c r="S129" s="147"/>
      <c r="AA129" s="129"/>
      <c r="AG129" s="131"/>
    </row>
    <row r="130" spans="1:33" s="128" customFormat="1" ht="73.5" customHeight="1">
      <c r="A130" s="123"/>
      <c r="B130" s="124"/>
      <c r="C130" s="125" t="s">
        <v>285</v>
      </c>
      <c r="D130" s="124" t="s">
        <v>24</v>
      </c>
      <c r="E130" s="115" t="s">
        <v>168</v>
      </c>
      <c r="F130" s="118">
        <v>3606.9</v>
      </c>
      <c r="G130" s="126" t="s">
        <v>168</v>
      </c>
      <c r="H130" s="124" t="s">
        <v>168</v>
      </c>
      <c r="I130" s="115" t="s">
        <v>168</v>
      </c>
      <c r="J130" s="115" t="s">
        <v>168</v>
      </c>
      <c r="K130" s="118" t="s">
        <v>168</v>
      </c>
      <c r="L130" s="117" t="s">
        <v>168</v>
      </c>
      <c r="M130" s="126" t="s">
        <v>168</v>
      </c>
      <c r="N130" s="124" t="s">
        <v>168</v>
      </c>
      <c r="O130" s="115" t="s">
        <v>168</v>
      </c>
      <c r="P130" s="115" t="s">
        <v>168</v>
      </c>
      <c r="Q130" s="160" t="s">
        <v>168</v>
      </c>
      <c r="R130" s="147"/>
      <c r="S130" s="147"/>
      <c r="AA130" s="129"/>
      <c r="AG130" s="131"/>
    </row>
    <row r="131" spans="1:33" s="128" customFormat="1" ht="73.5" customHeight="1">
      <c r="A131" s="123"/>
      <c r="B131" s="124"/>
      <c r="C131" s="125"/>
      <c r="D131" s="124" t="s">
        <v>480</v>
      </c>
      <c r="E131" s="115" t="s">
        <v>168</v>
      </c>
      <c r="F131" s="118">
        <v>27999.04</v>
      </c>
      <c r="G131" s="126" t="s">
        <v>168</v>
      </c>
      <c r="H131" s="124" t="s">
        <v>168</v>
      </c>
      <c r="I131" s="115" t="s">
        <v>168</v>
      </c>
      <c r="J131" s="115" t="s">
        <v>168</v>
      </c>
      <c r="K131" s="118" t="s">
        <v>168</v>
      </c>
      <c r="L131" s="117" t="s">
        <v>168</v>
      </c>
      <c r="M131" s="126" t="s">
        <v>168</v>
      </c>
      <c r="N131" s="124" t="s">
        <v>168</v>
      </c>
      <c r="O131" s="115" t="s">
        <v>168</v>
      </c>
      <c r="P131" s="115" t="s">
        <v>168</v>
      </c>
      <c r="Q131" s="160" t="s">
        <v>168</v>
      </c>
      <c r="R131" s="147"/>
      <c r="S131" s="147"/>
      <c r="AA131" s="129"/>
      <c r="AG131" s="131"/>
    </row>
    <row r="132" spans="1:33" s="128" customFormat="1" ht="73.5" customHeight="1">
      <c r="A132" s="123"/>
      <c r="B132" s="124"/>
      <c r="C132" s="125" t="s">
        <v>286</v>
      </c>
      <c r="D132" s="124" t="s">
        <v>21</v>
      </c>
      <c r="E132" s="115" t="s">
        <v>168</v>
      </c>
      <c r="F132" s="118">
        <v>93672</v>
      </c>
      <c r="G132" s="126" t="s">
        <v>168</v>
      </c>
      <c r="H132" s="124" t="s">
        <v>168</v>
      </c>
      <c r="I132" s="115" t="s">
        <v>168</v>
      </c>
      <c r="J132" s="115" t="s">
        <v>168</v>
      </c>
      <c r="K132" s="118" t="s">
        <v>168</v>
      </c>
      <c r="L132" s="117" t="s">
        <v>168</v>
      </c>
      <c r="M132" s="126" t="s">
        <v>168</v>
      </c>
      <c r="N132" s="124" t="s">
        <v>168</v>
      </c>
      <c r="O132" s="115" t="s">
        <v>168</v>
      </c>
      <c r="P132" s="115" t="s">
        <v>168</v>
      </c>
      <c r="Q132" s="160" t="s">
        <v>168</v>
      </c>
      <c r="R132" s="147"/>
      <c r="S132" s="147"/>
      <c r="AA132" s="129"/>
      <c r="AG132" s="131"/>
    </row>
    <row r="133" spans="1:33" s="128" customFormat="1" ht="66.75" customHeight="1">
      <c r="A133" s="123"/>
      <c r="B133" s="124"/>
      <c r="C133" s="125"/>
      <c r="D133" s="124" t="s">
        <v>24</v>
      </c>
      <c r="E133" s="115" t="s">
        <v>168</v>
      </c>
      <c r="F133" s="118">
        <v>13490</v>
      </c>
      <c r="G133" s="126" t="s">
        <v>168</v>
      </c>
      <c r="H133" s="124" t="s">
        <v>168</v>
      </c>
      <c r="I133" s="115" t="s">
        <v>168</v>
      </c>
      <c r="J133" s="115" t="s">
        <v>168</v>
      </c>
      <c r="K133" s="118" t="s">
        <v>168</v>
      </c>
      <c r="L133" s="117" t="s">
        <v>168</v>
      </c>
      <c r="M133" s="126" t="s">
        <v>168</v>
      </c>
      <c r="N133" s="124" t="s">
        <v>168</v>
      </c>
      <c r="O133" s="115" t="s">
        <v>168</v>
      </c>
      <c r="P133" s="115" t="s">
        <v>168</v>
      </c>
      <c r="Q133" s="160" t="s">
        <v>168</v>
      </c>
      <c r="R133" s="147"/>
      <c r="S133" s="147"/>
      <c r="AA133" s="129"/>
      <c r="AG133" s="131"/>
    </row>
    <row r="134" spans="1:33" s="128" customFormat="1" ht="38.25">
      <c r="A134" s="123"/>
      <c r="B134" s="124"/>
      <c r="C134" s="125" t="s">
        <v>287</v>
      </c>
      <c r="D134" s="114" t="s">
        <v>433</v>
      </c>
      <c r="E134" s="115" t="s">
        <v>168</v>
      </c>
      <c r="F134" s="118">
        <v>93000</v>
      </c>
      <c r="G134" s="126" t="s">
        <v>76</v>
      </c>
      <c r="H134" s="124" t="s">
        <v>168</v>
      </c>
      <c r="I134" s="115" t="s">
        <v>168</v>
      </c>
      <c r="J134" s="115" t="s">
        <v>168</v>
      </c>
      <c r="K134" s="118" t="s">
        <v>168</v>
      </c>
      <c r="L134" s="117" t="s">
        <v>168</v>
      </c>
      <c r="M134" s="126" t="s">
        <v>168</v>
      </c>
      <c r="N134" s="124" t="s">
        <v>168</v>
      </c>
      <c r="O134" s="115" t="s">
        <v>168</v>
      </c>
      <c r="P134" s="115" t="s">
        <v>168</v>
      </c>
      <c r="Q134" s="160" t="s">
        <v>168</v>
      </c>
      <c r="R134" s="147"/>
      <c r="S134" s="147"/>
      <c r="AA134" s="129"/>
      <c r="AG134" s="131"/>
    </row>
    <row r="135" spans="1:33" s="128" customFormat="1" ht="25.5">
      <c r="A135" s="123"/>
      <c r="B135" s="124"/>
      <c r="C135" s="125"/>
      <c r="D135" s="114" t="s">
        <v>448</v>
      </c>
      <c r="E135" s="115">
        <v>12</v>
      </c>
      <c r="F135" s="118" t="s">
        <v>168</v>
      </c>
      <c r="G135" s="126" t="s">
        <v>83</v>
      </c>
      <c r="H135" s="124" t="s">
        <v>168</v>
      </c>
      <c r="I135" s="115" t="s">
        <v>168</v>
      </c>
      <c r="J135" s="115" t="s">
        <v>168</v>
      </c>
      <c r="K135" s="118" t="s">
        <v>168</v>
      </c>
      <c r="L135" s="117" t="s">
        <v>168</v>
      </c>
      <c r="M135" s="126" t="s">
        <v>168</v>
      </c>
      <c r="N135" s="124" t="s">
        <v>168</v>
      </c>
      <c r="O135" s="115" t="s">
        <v>168</v>
      </c>
      <c r="P135" s="115" t="s">
        <v>168</v>
      </c>
      <c r="Q135" s="160" t="s">
        <v>168</v>
      </c>
      <c r="R135" s="147"/>
      <c r="S135" s="147"/>
      <c r="AA135" s="129"/>
      <c r="AG135" s="131"/>
    </row>
    <row r="136" spans="1:33" s="128" customFormat="1" ht="55.5" customHeight="1">
      <c r="A136" s="123"/>
      <c r="B136" s="124"/>
      <c r="C136" s="125" t="s">
        <v>288</v>
      </c>
      <c r="D136" s="124" t="s">
        <v>433</v>
      </c>
      <c r="E136" s="115" t="s">
        <v>168</v>
      </c>
      <c r="F136" s="118">
        <f>8350+16100+16700+46000+16677+8330</f>
        <v>112157</v>
      </c>
      <c r="G136" s="126" t="s">
        <v>168</v>
      </c>
      <c r="H136" s="124" t="s">
        <v>168</v>
      </c>
      <c r="I136" s="115" t="s">
        <v>168</v>
      </c>
      <c r="J136" s="115" t="s">
        <v>168</v>
      </c>
      <c r="K136" s="118" t="s">
        <v>168</v>
      </c>
      <c r="L136" s="117" t="s">
        <v>168</v>
      </c>
      <c r="M136" s="126" t="s">
        <v>168</v>
      </c>
      <c r="N136" s="124" t="s">
        <v>168</v>
      </c>
      <c r="O136" s="115" t="s">
        <v>168</v>
      </c>
      <c r="P136" s="115" t="s">
        <v>168</v>
      </c>
      <c r="Q136" s="160" t="s">
        <v>168</v>
      </c>
      <c r="R136" s="147"/>
      <c r="S136" s="147"/>
      <c r="AA136" s="129"/>
      <c r="AG136" s="131"/>
    </row>
    <row r="137" spans="1:33" s="107" customFormat="1" ht="15.75">
      <c r="A137" s="123"/>
      <c r="B137" s="93"/>
      <c r="C137" s="95" t="s">
        <v>289</v>
      </c>
      <c r="D137" s="110"/>
      <c r="E137" s="90"/>
      <c r="F137" s="91"/>
      <c r="G137" s="92"/>
      <c r="H137" s="93"/>
      <c r="I137" s="90"/>
      <c r="J137" s="90"/>
      <c r="K137" s="91"/>
      <c r="L137" s="94"/>
      <c r="M137" s="92"/>
      <c r="N137" s="93"/>
      <c r="O137" s="90"/>
      <c r="P137" s="90"/>
      <c r="Q137" s="94"/>
      <c r="R137" s="161"/>
      <c r="S137" s="161"/>
      <c r="AA137" s="119"/>
      <c r="AG137" s="121"/>
    </row>
    <row r="138" spans="1:33" s="128" customFormat="1" ht="63.75" customHeight="1">
      <c r="A138" s="106"/>
      <c r="B138" s="124"/>
      <c r="C138" s="125" t="s">
        <v>290</v>
      </c>
      <c r="D138" s="114" t="s">
        <v>24</v>
      </c>
      <c r="E138" s="115" t="s">
        <v>168</v>
      </c>
      <c r="F138" s="118">
        <v>29827</v>
      </c>
      <c r="G138" s="126" t="s">
        <v>168</v>
      </c>
      <c r="H138" s="124" t="s">
        <v>168</v>
      </c>
      <c r="I138" s="115" t="s">
        <v>168</v>
      </c>
      <c r="J138" s="115" t="s">
        <v>168</v>
      </c>
      <c r="K138" s="118" t="s">
        <v>168</v>
      </c>
      <c r="L138" s="117" t="s">
        <v>168</v>
      </c>
      <c r="M138" s="126" t="s">
        <v>168</v>
      </c>
      <c r="N138" s="124" t="s">
        <v>168</v>
      </c>
      <c r="O138" s="115" t="s">
        <v>168</v>
      </c>
      <c r="P138" s="115" t="s">
        <v>168</v>
      </c>
      <c r="Q138" s="160" t="s">
        <v>168</v>
      </c>
      <c r="R138" s="147"/>
      <c r="S138" s="147"/>
      <c r="AA138" s="129"/>
      <c r="AG138" s="131"/>
    </row>
    <row r="139" spans="1:33" s="128" customFormat="1" ht="63.75" customHeight="1">
      <c r="A139" s="123"/>
      <c r="B139" s="124"/>
      <c r="C139" s="125" t="s">
        <v>291</v>
      </c>
      <c r="D139" s="114" t="s">
        <v>433</v>
      </c>
      <c r="E139" s="115" t="s">
        <v>168</v>
      </c>
      <c r="F139" s="118">
        <v>95097</v>
      </c>
      <c r="G139" s="126" t="s">
        <v>393</v>
      </c>
      <c r="H139" s="124" t="s">
        <v>168</v>
      </c>
      <c r="I139" s="115" t="s">
        <v>168</v>
      </c>
      <c r="J139" s="115" t="s">
        <v>168</v>
      </c>
      <c r="K139" s="118" t="s">
        <v>168</v>
      </c>
      <c r="L139" s="117" t="s">
        <v>168</v>
      </c>
      <c r="M139" s="126" t="s">
        <v>168</v>
      </c>
      <c r="N139" s="124" t="s">
        <v>168</v>
      </c>
      <c r="O139" s="115" t="s">
        <v>168</v>
      </c>
      <c r="P139" s="115" t="s">
        <v>168</v>
      </c>
      <c r="Q139" s="160" t="s">
        <v>168</v>
      </c>
      <c r="R139" s="147"/>
      <c r="S139" s="147"/>
      <c r="AA139" s="129"/>
      <c r="AG139" s="131"/>
    </row>
    <row r="140" spans="1:33" s="128" customFormat="1" ht="63.75" customHeight="1">
      <c r="A140" s="123"/>
      <c r="B140" s="124"/>
      <c r="C140" s="125" t="s">
        <v>292</v>
      </c>
      <c r="D140" s="114" t="s">
        <v>433</v>
      </c>
      <c r="E140" s="115" t="s">
        <v>168</v>
      </c>
      <c r="F140" s="118">
        <v>55400</v>
      </c>
      <c r="G140" s="126" t="s">
        <v>168</v>
      </c>
      <c r="H140" s="124" t="s">
        <v>168</v>
      </c>
      <c r="I140" s="115" t="s">
        <v>168</v>
      </c>
      <c r="J140" s="115" t="s">
        <v>168</v>
      </c>
      <c r="K140" s="118" t="s">
        <v>168</v>
      </c>
      <c r="L140" s="117" t="s">
        <v>168</v>
      </c>
      <c r="M140" s="126" t="s">
        <v>168</v>
      </c>
      <c r="N140" s="124" t="s">
        <v>168</v>
      </c>
      <c r="O140" s="115" t="s">
        <v>168</v>
      </c>
      <c r="P140" s="115" t="s">
        <v>168</v>
      </c>
      <c r="Q140" s="160" t="s">
        <v>168</v>
      </c>
      <c r="R140" s="147"/>
      <c r="S140" s="147"/>
      <c r="AA140" s="129"/>
      <c r="AG140" s="131"/>
    </row>
    <row r="141" spans="1:33" s="128" customFormat="1" ht="80.25" customHeight="1">
      <c r="A141" s="123"/>
      <c r="B141" s="124"/>
      <c r="C141" s="125" t="s">
        <v>293</v>
      </c>
      <c r="D141" s="124" t="s">
        <v>125</v>
      </c>
      <c r="E141" s="115" t="s">
        <v>168</v>
      </c>
      <c r="F141" s="118">
        <v>38839</v>
      </c>
      <c r="G141" s="126" t="s">
        <v>137</v>
      </c>
      <c r="H141" s="124" t="s">
        <v>168</v>
      </c>
      <c r="I141" s="115" t="s">
        <v>168</v>
      </c>
      <c r="J141" s="115" t="s">
        <v>168</v>
      </c>
      <c r="K141" s="118" t="s">
        <v>168</v>
      </c>
      <c r="L141" s="117" t="s">
        <v>168</v>
      </c>
      <c r="M141" s="126" t="s">
        <v>168</v>
      </c>
      <c r="N141" s="124" t="s">
        <v>168</v>
      </c>
      <c r="O141" s="115" t="s">
        <v>168</v>
      </c>
      <c r="P141" s="115" t="s">
        <v>168</v>
      </c>
      <c r="Q141" s="160" t="s">
        <v>168</v>
      </c>
      <c r="R141" s="147"/>
      <c r="S141" s="147"/>
      <c r="AA141" s="129"/>
      <c r="AG141" s="131"/>
    </row>
    <row r="142" spans="1:33" ht="15.75">
      <c r="A142" s="123"/>
      <c r="B142" s="10"/>
      <c r="C142" s="88" t="s">
        <v>170</v>
      </c>
      <c r="D142" s="82"/>
      <c r="E142" s="79">
        <f>SUM(E124:E141)</f>
        <v>150.776</v>
      </c>
      <c r="F142" s="83">
        <f>SUM(F124:F141)</f>
        <v>1000957.94</v>
      </c>
      <c r="G142" s="89"/>
      <c r="H142" s="82"/>
      <c r="I142" s="79">
        <f>SUM(I124:I141)</f>
        <v>0</v>
      </c>
      <c r="J142" s="79">
        <f>SUM(J124:J141)</f>
        <v>0</v>
      </c>
      <c r="K142" s="83">
        <f>SUM(K124:K141)</f>
        <v>0</v>
      </c>
      <c r="L142" s="84"/>
      <c r="M142" s="89"/>
      <c r="N142" s="85"/>
      <c r="O142" s="79">
        <f>SUM(O124:O141)</f>
        <v>0</v>
      </c>
      <c r="P142" s="83">
        <f>SUM(P124:P141)</f>
        <v>0</v>
      </c>
      <c r="Q142" s="86"/>
      <c r="R142" s="147"/>
      <c r="S142" s="147"/>
      <c r="AA142" s="119"/>
      <c r="AG142" s="122"/>
    </row>
    <row r="143" spans="1:33" s="128" customFormat="1" ht="36.75" customHeight="1">
      <c r="A143" s="7"/>
      <c r="B143" s="205" t="s">
        <v>295</v>
      </c>
      <c r="C143" s="193" t="s">
        <v>296</v>
      </c>
      <c r="D143" s="195" t="s">
        <v>125</v>
      </c>
      <c r="E143" s="197"/>
      <c r="F143" s="199">
        <v>67890.8</v>
      </c>
      <c r="G143" s="201"/>
      <c r="H143" s="195"/>
      <c r="I143" s="197"/>
      <c r="J143" s="197"/>
      <c r="K143" s="211"/>
      <c r="L143" s="209"/>
      <c r="M143" s="201"/>
      <c r="N143" s="195"/>
      <c r="O143" s="197"/>
      <c r="P143" s="197"/>
      <c r="Q143" s="209"/>
      <c r="R143" s="204"/>
      <c r="S143" s="204"/>
      <c r="AA143" s="129"/>
      <c r="AG143" s="131"/>
    </row>
    <row r="144" spans="1:33" s="128" customFormat="1" ht="15.75">
      <c r="A144" s="207" t="s">
        <v>294</v>
      </c>
      <c r="B144" s="206"/>
      <c r="C144" s="194"/>
      <c r="D144" s="196"/>
      <c r="E144" s="198"/>
      <c r="F144" s="200"/>
      <c r="G144" s="202"/>
      <c r="H144" s="196"/>
      <c r="I144" s="203"/>
      <c r="J144" s="203"/>
      <c r="K144" s="212"/>
      <c r="L144" s="210"/>
      <c r="M144" s="202"/>
      <c r="N144" s="196"/>
      <c r="O144" s="203"/>
      <c r="P144" s="203"/>
      <c r="Q144" s="210"/>
      <c r="R144" s="204"/>
      <c r="S144" s="204"/>
      <c r="AA144" s="129"/>
      <c r="AG144" s="131"/>
    </row>
    <row r="145" spans="1:33" s="128" customFormat="1" ht="41.25" customHeight="1">
      <c r="A145" s="208"/>
      <c r="B145" s="124"/>
      <c r="C145" s="125" t="s">
        <v>12</v>
      </c>
      <c r="D145" s="124" t="s">
        <v>41</v>
      </c>
      <c r="E145" s="115" t="s">
        <v>168</v>
      </c>
      <c r="F145" s="118">
        <v>3670</v>
      </c>
      <c r="G145" s="126" t="s">
        <v>137</v>
      </c>
      <c r="H145" s="124" t="s">
        <v>168</v>
      </c>
      <c r="I145" s="115" t="s">
        <v>168</v>
      </c>
      <c r="J145" s="115" t="s">
        <v>168</v>
      </c>
      <c r="K145" s="118" t="s">
        <v>168</v>
      </c>
      <c r="L145" s="117" t="s">
        <v>168</v>
      </c>
      <c r="M145" s="126" t="s">
        <v>168</v>
      </c>
      <c r="N145" s="124" t="s">
        <v>168</v>
      </c>
      <c r="O145" s="115" t="s">
        <v>168</v>
      </c>
      <c r="P145" s="115" t="s">
        <v>168</v>
      </c>
      <c r="Q145" s="160" t="s">
        <v>168</v>
      </c>
      <c r="R145" s="147"/>
      <c r="S145" s="147"/>
      <c r="AA145" s="129"/>
      <c r="AG145" s="131"/>
    </row>
    <row r="146" spans="1:33" s="128" customFormat="1" ht="41.25" customHeight="1">
      <c r="A146" s="123"/>
      <c r="B146" s="124"/>
      <c r="C146" s="125" t="s">
        <v>543</v>
      </c>
      <c r="D146" s="177" t="s">
        <v>433</v>
      </c>
      <c r="E146" s="115"/>
      <c r="F146" s="118">
        <v>105896</v>
      </c>
      <c r="G146" s="126"/>
      <c r="H146" s="124"/>
      <c r="I146" s="115"/>
      <c r="J146" s="115"/>
      <c r="K146" s="118"/>
      <c r="L146" s="174"/>
      <c r="M146" s="126"/>
      <c r="N146" s="124"/>
      <c r="O146" s="115"/>
      <c r="P146" s="115"/>
      <c r="Q146" s="174"/>
      <c r="R146" s="173"/>
      <c r="S146" s="173"/>
      <c r="AA146" s="129"/>
      <c r="AG146" s="131"/>
    </row>
    <row r="147" spans="1:33" s="128" customFormat="1" ht="56.25" customHeight="1">
      <c r="A147" s="123"/>
      <c r="B147" s="124"/>
      <c r="C147" s="125" t="s">
        <v>297</v>
      </c>
      <c r="D147" s="142" t="s">
        <v>125</v>
      </c>
      <c r="E147" s="115" t="s">
        <v>168</v>
      </c>
      <c r="F147" s="118">
        <v>33302</v>
      </c>
      <c r="G147" s="126" t="s">
        <v>406</v>
      </c>
      <c r="H147" s="124" t="s">
        <v>168</v>
      </c>
      <c r="I147" s="115" t="s">
        <v>168</v>
      </c>
      <c r="J147" s="115" t="s">
        <v>168</v>
      </c>
      <c r="K147" s="118" t="s">
        <v>168</v>
      </c>
      <c r="L147" s="117" t="s">
        <v>168</v>
      </c>
      <c r="M147" s="126" t="s">
        <v>168</v>
      </c>
      <c r="N147" s="124" t="s">
        <v>168</v>
      </c>
      <c r="O147" s="115" t="s">
        <v>168</v>
      </c>
      <c r="P147" s="115" t="s">
        <v>168</v>
      </c>
      <c r="Q147" s="160" t="s">
        <v>168</v>
      </c>
      <c r="R147" s="147"/>
      <c r="S147" s="147"/>
      <c r="AA147" s="129"/>
      <c r="AG147" s="131"/>
    </row>
    <row r="148" spans="1:33" s="128" customFormat="1" ht="57" customHeight="1">
      <c r="A148" s="123"/>
      <c r="B148" s="124"/>
      <c r="C148" s="125" t="s">
        <v>298</v>
      </c>
      <c r="D148" s="124" t="s">
        <v>433</v>
      </c>
      <c r="E148" s="115" t="s">
        <v>168</v>
      </c>
      <c r="F148" s="143">
        <v>62570.545</v>
      </c>
      <c r="G148" s="126"/>
      <c r="H148" s="124" t="s">
        <v>168</v>
      </c>
      <c r="I148" s="115" t="s">
        <v>168</v>
      </c>
      <c r="J148" s="115" t="s">
        <v>168</v>
      </c>
      <c r="K148" s="118" t="s">
        <v>168</v>
      </c>
      <c r="L148" s="117" t="s">
        <v>168</v>
      </c>
      <c r="M148" s="126" t="s">
        <v>168</v>
      </c>
      <c r="N148" s="124" t="s">
        <v>168</v>
      </c>
      <c r="O148" s="115" t="s">
        <v>168</v>
      </c>
      <c r="P148" s="115" t="s">
        <v>168</v>
      </c>
      <c r="Q148" s="160"/>
      <c r="R148" s="147"/>
      <c r="S148" s="147"/>
      <c r="AA148" s="129"/>
      <c r="AG148" s="131"/>
    </row>
    <row r="149" spans="1:33" s="128" customFormat="1" ht="57" customHeight="1">
      <c r="A149" s="123"/>
      <c r="B149" s="124"/>
      <c r="C149" s="125" t="s">
        <v>544</v>
      </c>
      <c r="D149" s="124" t="s">
        <v>433</v>
      </c>
      <c r="E149" s="115"/>
      <c r="F149" s="143">
        <v>39280</v>
      </c>
      <c r="G149" s="126" t="s">
        <v>545</v>
      </c>
      <c r="H149" s="124"/>
      <c r="I149" s="115"/>
      <c r="J149" s="115"/>
      <c r="K149" s="118"/>
      <c r="L149" s="176"/>
      <c r="M149" s="126"/>
      <c r="N149" s="124"/>
      <c r="O149" s="115"/>
      <c r="P149" s="115"/>
      <c r="Q149" s="176"/>
      <c r="R149" s="175"/>
      <c r="S149" s="175"/>
      <c r="AA149" s="129"/>
      <c r="AG149" s="131"/>
    </row>
    <row r="150" spans="1:33" s="128" customFormat="1" ht="38.25">
      <c r="A150" s="123"/>
      <c r="B150" s="124"/>
      <c r="C150" s="125" t="s">
        <v>299</v>
      </c>
      <c r="D150" s="114" t="s">
        <v>125</v>
      </c>
      <c r="E150" s="115" t="s">
        <v>168</v>
      </c>
      <c r="F150" s="118">
        <v>1752</v>
      </c>
      <c r="G150" s="126" t="s">
        <v>478</v>
      </c>
      <c r="H150" s="124" t="s">
        <v>168</v>
      </c>
      <c r="I150" s="115" t="s">
        <v>168</v>
      </c>
      <c r="J150" s="115" t="s">
        <v>168</v>
      </c>
      <c r="K150" s="118" t="s">
        <v>168</v>
      </c>
      <c r="L150" s="117" t="s">
        <v>168</v>
      </c>
      <c r="M150" s="126" t="s">
        <v>168</v>
      </c>
      <c r="N150" s="124" t="s">
        <v>168</v>
      </c>
      <c r="O150" s="115" t="s">
        <v>168</v>
      </c>
      <c r="P150" s="115" t="s">
        <v>168</v>
      </c>
      <c r="Q150" s="160" t="s">
        <v>168</v>
      </c>
      <c r="R150" s="147"/>
      <c r="S150" s="147"/>
      <c r="AA150" s="129"/>
      <c r="AG150" s="131"/>
    </row>
    <row r="151" spans="1:33" s="128" customFormat="1" ht="38.25">
      <c r="A151" s="123"/>
      <c r="B151" s="124"/>
      <c r="C151" s="125" t="s">
        <v>300</v>
      </c>
      <c r="D151" s="124" t="s">
        <v>44</v>
      </c>
      <c r="E151" s="115" t="s">
        <v>168</v>
      </c>
      <c r="F151" s="118">
        <v>98583</v>
      </c>
      <c r="G151" s="126" t="s">
        <v>133</v>
      </c>
      <c r="H151" s="124" t="s">
        <v>168</v>
      </c>
      <c r="I151" s="115" t="s">
        <v>168</v>
      </c>
      <c r="J151" s="115" t="s">
        <v>168</v>
      </c>
      <c r="K151" s="118" t="s">
        <v>168</v>
      </c>
      <c r="L151" s="117" t="s">
        <v>168</v>
      </c>
      <c r="M151" s="126" t="s">
        <v>168</v>
      </c>
      <c r="N151" s="124" t="s">
        <v>168</v>
      </c>
      <c r="O151" s="115" t="s">
        <v>168</v>
      </c>
      <c r="P151" s="115" t="s">
        <v>168</v>
      </c>
      <c r="Q151" s="160" t="s">
        <v>168</v>
      </c>
      <c r="R151" s="147"/>
      <c r="S151" s="147"/>
      <c r="AA151" s="129"/>
      <c r="AG151" s="131"/>
    </row>
    <row r="152" spans="1:33" ht="15.75">
      <c r="A152" s="123"/>
      <c r="B152" s="10"/>
      <c r="C152" s="88" t="s">
        <v>170</v>
      </c>
      <c r="D152" s="82"/>
      <c r="E152" s="79">
        <f>SUM(E143:E151)</f>
        <v>0</v>
      </c>
      <c r="F152" s="96">
        <f>SUM(F143:F151)</f>
        <v>412944.345</v>
      </c>
      <c r="G152" s="89"/>
      <c r="H152" s="82"/>
      <c r="I152" s="79">
        <f>SUM(I143:I151)</f>
        <v>0</v>
      </c>
      <c r="J152" s="79">
        <f>SUM(J143:J151)</f>
        <v>0</v>
      </c>
      <c r="K152" s="83">
        <f>SUM(K143:K151)</f>
        <v>0</v>
      </c>
      <c r="L152" s="84"/>
      <c r="M152" s="89"/>
      <c r="N152" s="85"/>
      <c r="O152" s="79">
        <f>SUM(O143:O151)</f>
        <v>0</v>
      </c>
      <c r="P152" s="83">
        <f>SUM(P143:P151)</f>
        <v>0</v>
      </c>
      <c r="Q152" s="86"/>
      <c r="R152" s="147"/>
      <c r="S152" s="147"/>
      <c r="AA152" s="119"/>
      <c r="AG152" s="122"/>
    </row>
    <row r="153" spans="1:33" s="107" customFormat="1" ht="15.75">
      <c r="A153" s="7"/>
      <c r="B153" s="108" t="s">
        <v>302</v>
      </c>
      <c r="C153" s="95"/>
      <c r="D153" s="110"/>
      <c r="E153" s="90"/>
      <c r="F153" s="91"/>
      <c r="G153" s="92"/>
      <c r="H153" s="93"/>
      <c r="I153" s="90"/>
      <c r="J153" s="90"/>
      <c r="K153" s="91"/>
      <c r="L153" s="94"/>
      <c r="M153" s="92"/>
      <c r="N153" s="93"/>
      <c r="O153" s="90"/>
      <c r="P153" s="90"/>
      <c r="Q153" s="94"/>
      <c r="R153" s="161"/>
      <c r="S153" s="161"/>
      <c r="AA153" s="119"/>
      <c r="AG153" s="121"/>
    </row>
    <row r="154" spans="1:33" s="128" customFormat="1" ht="60.75" customHeight="1">
      <c r="A154" s="106" t="s">
        <v>301</v>
      </c>
      <c r="B154" s="124"/>
      <c r="C154" s="125" t="s">
        <v>303</v>
      </c>
      <c r="D154" s="114" t="s">
        <v>433</v>
      </c>
      <c r="E154" s="115" t="s">
        <v>168</v>
      </c>
      <c r="F154" s="118">
        <v>200</v>
      </c>
      <c r="G154" s="126" t="s">
        <v>493</v>
      </c>
      <c r="H154" s="124" t="s">
        <v>168</v>
      </c>
      <c r="I154" s="115" t="s">
        <v>168</v>
      </c>
      <c r="J154" s="115" t="s">
        <v>168</v>
      </c>
      <c r="K154" s="118" t="s">
        <v>168</v>
      </c>
      <c r="L154" s="117" t="s">
        <v>168</v>
      </c>
      <c r="M154" s="126" t="s">
        <v>168</v>
      </c>
      <c r="N154" s="124" t="s">
        <v>168</v>
      </c>
      <c r="O154" s="115" t="s">
        <v>168</v>
      </c>
      <c r="P154" s="115" t="s">
        <v>168</v>
      </c>
      <c r="Q154" s="160" t="s">
        <v>168</v>
      </c>
      <c r="R154" s="147"/>
      <c r="S154" s="147"/>
      <c r="AA154" s="129"/>
      <c r="AG154" s="131"/>
    </row>
    <row r="155" spans="1:33" s="128" customFormat="1" ht="45" customHeight="1">
      <c r="A155" s="123"/>
      <c r="B155" s="124"/>
      <c r="C155" s="125" t="s">
        <v>304</v>
      </c>
      <c r="D155" s="124" t="s">
        <v>22</v>
      </c>
      <c r="E155" s="115" t="s">
        <v>168</v>
      </c>
      <c r="F155" s="118">
        <v>88500</v>
      </c>
      <c r="G155" s="126" t="s">
        <v>168</v>
      </c>
      <c r="H155" s="124" t="s">
        <v>168</v>
      </c>
      <c r="I155" s="115" t="s">
        <v>168</v>
      </c>
      <c r="J155" s="115" t="s">
        <v>168</v>
      </c>
      <c r="K155" s="118" t="s">
        <v>168</v>
      </c>
      <c r="L155" s="117" t="s">
        <v>168</v>
      </c>
      <c r="M155" s="126" t="s">
        <v>168</v>
      </c>
      <c r="N155" s="124" t="s">
        <v>168</v>
      </c>
      <c r="O155" s="115" t="s">
        <v>168</v>
      </c>
      <c r="P155" s="115" t="s">
        <v>168</v>
      </c>
      <c r="Q155" s="160" t="s">
        <v>168</v>
      </c>
      <c r="R155" s="147"/>
      <c r="S155" s="147"/>
      <c r="AA155" s="129"/>
      <c r="AG155" s="131"/>
    </row>
    <row r="156" spans="1:33" s="128" customFormat="1" ht="59.25" customHeight="1">
      <c r="A156" s="123"/>
      <c r="B156" s="124"/>
      <c r="C156" s="125" t="s">
        <v>305</v>
      </c>
      <c r="D156" s="124" t="s">
        <v>433</v>
      </c>
      <c r="E156" s="115"/>
      <c r="F156" s="118">
        <v>30617.82</v>
      </c>
      <c r="G156" s="126" t="s">
        <v>475</v>
      </c>
      <c r="H156" s="124" t="s">
        <v>168</v>
      </c>
      <c r="I156" s="115" t="s">
        <v>168</v>
      </c>
      <c r="J156" s="115" t="s">
        <v>168</v>
      </c>
      <c r="K156" s="118" t="s">
        <v>168</v>
      </c>
      <c r="L156" s="117" t="s">
        <v>168</v>
      </c>
      <c r="M156" s="126" t="s">
        <v>168</v>
      </c>
      <c r="N156" s="124" t="s">
        <v>168</v>
      </c>
      <c r="O156" s="115" t="s">
        <v>168</v>
      </c>
      <c r="P156" s="115" t="s">
        <v>168</v>
      </c>
      <c r="Q156" s="160" t="s">
        <v>168</v>
      </c>
      <c r="R156" s="147"/>
      <c r="S156" s="147"/>
      <c r="AA156" s="129"/>
      <c r="AG156" s="131"/>
    </row>
    <row r="157" spans="1:33" s="128" customFormat="1" ht="59.25" customHeight="1">
      <c r="A157" s="123"/>
      <c r="B157" s="124"/>
      <c r="C157" s="125" t="s">
        <v>538</v>
      </c>
      <c r="D157" s="124"/>
      <c r="E157" s="115"/>
      <c r="F157" s="118">
        <v>17709</v>
      </c>
      <c r="G157" s="126"/>
      <c r="H157" s="124"/>
      <c r="I157" s="115"/>
      <c r="J157" s="115"/>
      <c r="K157" s="118"/>
      <c r="L157" s="169"/>
      <c r="M157" s="126"/>
      <c r="N157" s="124"/>
      <c r="O157" s="115"/>
      <c r="P157" s="115"/>
      <c r="Q157" s="169"/>
      <c r="R157" s="168"/>
      <c r="S157" s="168"/>
      <c r="AA157" s="129"/>
      <c r="AG157" s="131"/>
    </row>
    <row r="158" spans="1:33" ht="15.75">
      <c r="A158" s="123"/>
      <c r="B158" s="10"/>
      <c r="C158" s="88" t="s">
        <v>170</v>
      </c>
      <c r="D158" s="82"/>
      <c r="E158" s="79">
        <f>SUM(E153:E156)</f>
        <v>0</v>
      </c>
      <c r="F158" s="83">
        <f>SUM(F153:F157)</f>
        <v>137026.82</v>
      </c>
      <c r="G158" s="89"/>
      <c r="H158" s="82"/>
      <c r="I158" s="79">
        <f>SUM(I153:I156)</f>
        <v>0</v>
      </c>
      <c r="J158" s="79">
        <f>SUM(J153:J156)</f>
        <v>0</v>
      </c>
      <c r="K158" s="83">
        <f>SUM(K153:K156)</f>
        <v>0</v>
      </c>
      <c r="L158" s="84"/>
      <c r="M158" s="89"/>
      <c r="N158" s="85"/>
      <c r="O158" s="79">
        <f>SUM(O153:O156)</f>
        <v>0</v>
      </c>
      <c r="P158" s="83">
        <f>SUM(P153:P156)</f>
        <v>0</v>
      </c>
      <c r="Q158" s="86"/>
      <c r="R158" s="147"/>
      <c r="S158" s="147"/>
      <c r="AA158" s="119"/>
      <c r="AG158" s="122"/>
    </row>
    <row r="159" spans="1:33" s="128" customFormat="1" ht="78" customHeight="1">
      <c r="A159" s="7"/>
      <c r="B159" s="132" t="s">
        <v>307</v>
      </c>
      <c r="C159" s="125" t="s">
        <v>308</v>
      </c>
      <c r="D159" s="124" t="s">
        <v>77</v>
      </c>
      <c r="E159" s="115" t="s">
        <v>168</v>
      </c>
      <c r="F159" s="118">
        <v>22542</v>
      </c>
      <c r="G159" s="126" t="s">
        <v>441</v>
      </c>
      <c r="H159" s="124" t="s">
        <v>168</v>
      </c>
      <c r="I159" s="115" t="s">
        <v>168</v>
      </c>
      <c r="J159" s="115" t="s">
        <v>168</v>
      </c>
      <c r="K159" s="118" t="s">
        <v>168</v>
      </c>
      <c r="L159" s="117" t="s">
        <v>168</v>
      </c>
      <c r="M159" s="126" t="s">
        <v>168</v>
      </c>
      <c r="N159" s="124" t="s">
        <v>168</v>
      </c>
      <c r="O159" s="115" t="s">
        <v>168</v>
      </c>
      <c r="P159" s="115" t="s">
        <v>168</v>
      </c>
      <c r="Q159" s="160" t="s">
        <v>168</v>
      </c>
      <c r="R159" s="147"/>
      <c r="S159" s="147"/>
      <c r="AA159" s="129"/>
      <c r="AG159" s="131"/>
    </row>
    <row r="160" spans="1:33" s="128" customFormat="1" ht="71.25" customHeight="1">
      <c r="A160" s="123" t="s">
        <v>306</v>
      </c>
      <c r="B160" s="124"/>
      <c r="C160" s="125" t="s">
        <v>309</v>
      </c>
      <c r="D160" s="124" t="s">
        <v>168</v>
      </c>
      <c r="E160" s="115" t="s">
        <v>168</v>
      </c>
      <c r="F160" s="118" t="s">
        <v>168</v>
      </c>
      <c r="G160" s="126" t="s">
        <v>380</v>
      </c>
      <c r="H160" s="124" t="s">
        <v>168</v>
      </c>
      <c r="I160" s="115" t="s">
        <v>168</v>
      </c>
      <c r="J160" s="115" t="s">
        <v>168</v>
      </c>
      <c r="K160" s="118" t="s">
        <v>168</v>
      </c>
      <c r="L160" s="117" t="s">
        <v>168</v>
      </c>
      <c r="M160" s="126" t="s">
        <v>168</v>
      </c>
      <c r="N160" s="124" t="s">
        <v>168</v>
      </c>
      <c r="O160" s="115" t="s">
        <v>168</v>
      </c>
      <c r="P160" s="115" t="s">
        <v>168</v>
      </c>
      <c r="Q160" s="160" t="s">
        <v>168</v>
      </c>
      <c r="R160" s="147"/>
      <c r="S160" s="147"/>
      <c r="AA160" s="129"/>
      <c r="AG160" s="131"/>
    </row>
    <row r="161" spans="1:33" s="128" customFormat="1" ht="87.75" customHeight="1">
      <c r="A161" s="123"/>
      <c r="B161" s="124"/>
      <c r="C161" s="125" t="s">
        <v>310</v>
      </c>
      <c r="D161" s="124" t="s">
        <v>77</v>
      </c>
      <c r="E161" s="115" t="s">
        <v>168</v>
      </c>
      <c r="F161" s="118">
        <v>9696</v>
      </c>
      <c r="G161" s="126"/>
      <c r="H161" s="124" t="s">
        <v>168</v>
      </c>
      <c r="I161" s="115" t="s">
        <v>168</v>
      </c>
      <c r="J161" s="115" t="s">
        <v>168</v>
      </c>
      <c r="K161" s="118" t="s">
        <v>168</v>
      </c>
      <c r="L161" s="117" t="s">
        <v>168</v>
      </c>
      <c r="M161" s="126" t="s">
        <v>168</v>
      </c>
      <c r="N161" s="124" t="s">
        <v>168</v>
      </c>
      <c r="O161" s="115" t="s">
        <v>168</v>
      </c>
      <c r="P161" s="115" t="s">
        <v>168</v>
      </c>
      <c r="Q161" s="160" t="s">
        <v>168</v>
      </c>
      <c r="R161" s="147"/>
      <c r="S161" s="147"/>
      <c r="AA161" s="129"/>
      <c r="AG161" s="131"/>
    </row>
    <row r="162" spans="1:33" s="128" customFormat="1" ht="38.25">
      <c r="A162" s="123"/>
      <c r="B162" s="124"/>
      <c r="C162" s="125" t="s">
        <v>311</v>
      </c>
      <c r="D162" s="124" t="s">
        <v>44</v>
      </c>
      <c r="E162" s="115" t="s">
        <v>168</v>
      </c>
      <c r="F162" s="118">
        <v>81207</v>
      </c>
      <c r="G162" s="126" t="s">
        <v>124</v>
      </c>
      <c r="H162" s="124" t="s">
        <v>168</v>
      </c>
      <c r="I162" s="115" t="s">
        <v>168</v>
      </c>
      <c r="J162" s="115" t="s">
        <v>168</v>
      </c>
      <c r="K162" s="118" t="s">
        <v>168</v>
      </c>
      <c r="L162" s="117" t="s">
        <v>168</v>
      </c>
      <c r="M162" s="126" t="s">
        <v>168</v>
      </c>
      <c r="N162" s="124" t="s">
        <v>168</v>
      </c>
      <c r="O162" s="115" t="s">
        <v>168</v>
      </c>
      <c r="P162" s="115" t="s">
        <v>168</v>
      </c>
      <c r="Q162" s="160" t="s">
        <v>168</v>
      </c>
      <c r="R162" s="147"/>
      <c r="S162" s="147"/>
      <c r="AA162" s="129"/>
      <c r="AG162" s="131"/>
    </row>
    <row r="163" spans="1:33" ht="15.75">
      <c r="A163" s="123"/>
      <c r="B163" s="10"/>
      <c r="C163" s="88" t="s">
        <v>170</v>
      </c>
      <c r="D163" s="82"/>
      <c r="E163" s="79">
        <f>SUM(E159:E162)</f>
        <v>0</v>
      </c>
      <c r="F163" s="83">
        <f>SUM(F159:F162)</f>
        <v>113445</v>
      </c>
      <c r="G163" s="89"/>
      <c r="H163" s="82"/>
      <c r="I163" s="79">
        <f>SUM(I159:I162)</f>
        <v>0</v>
      </c>
      <c r="J163" s="79">
        <f>SUM(J159:J162)</f>
        <v>0</v>
      </c>
      <c r="K163" s="83">
        <f>SUM(K159:K162)</f>
        <v>0</v>
      </c>
      <c r="L163" s="84"/>
      <c r="M163" s="89"/>
      <c r="N163" s="85"/>
      <c r="O163" s="79">
        <f>SUM(O159:O162)</f>
        <v>0</v>
      </c>
      <c r="P163" s="83">
        <f>SUM(P159:P162)</f>
        <v>0</v>
      </c>
      <c r="Q163" s="86"/>
      <c r="R163" s="147"/>
      <c r="S163" s="147"/>
      <c r="AA163" s="119"/>
      <c r="AG163" s="122"/>
    </row>
    <row r="164" spans="1:33" s="128" customFormat="1" ht="33" customHeight="1">
      <c r="A164" s="7"/>
      <c r="B164" s="133" t="s">
        <v>142</v>
      </c>
      <c r="C164" s="130" t="s">
        <v>141</v>
      </c>
      <c r="D164" s="114"/>
      <c r="E164" s="115" t="s">
        <v>168</v>
      </c>
      <c r="F164" s="118"/>
      <c r="G164" s="126" t="s">
        <v>413</v>
      </c>
      <c r="H164" s="124" t="s">
        <v>168</v>
      </c>
      <c r="I164" s="115" t="s">
        <v>168</v>
      </c>
      <c r="J164" s="115" t="s">
        <v>168</v>
      </c>
      <c r="K164" s="118" t="s">
        <v>168</v>
      </c>
      <c r="L164" s="117" t="s">
        <v>168</v>
      </c>
      <c r="M164" s="126" t="s">
        <v>168</v>
      </c>
      <c r="N164" s="124" t="s">
        <v>168</v>
      </c>
      <c r="O164" s="115" t="s">
        <v>168</v>
      </c>
      <c r="P164" s="115" t="s">
        <v>168</v>
      </c>
      <c r="Q164" s="160" t="s">
        <v>168</v>
      </c>
      <c r="R164" s="147"/>
      <c r="S164" s="147"/>
      <c r="AA164" s="129"/>
      <c r="AG164" s="131"/>
    </row>
    <row r="165" spans="1:33" s="128" customFormat="1" ht="75.75" customHeight="1">
      <c r="A165" s="123" t="s">
        <v>312</v>
      </c>
      <c r="B165" s="132" t="s">
        <v>314</v>
      </c>
      <c r="C165" s="125" t="s">
        <v>315</v>
      </c>
      <c r="D165" s="114" t="s">
        <v>372</v>
      </c>
      <c r="E165" s="115" t="s">
        <v>168</v>
      </c>
      <c r="F165" s="118">
        <v>65077</v>
      </c>
      <c r="G165" s="126" t="s">
        <v>375</v>
      </c>
      <c r="H165" s="124" t="s">
        <v>168</v>
      </c>
      <c r="I165" s="115" t="s">
        <v>168</v>
      </c>
      <c r="J165" s="115" t="s">
        <v>168</v>
      </c>
      <c r="K165" s="118" t="s">
        <v>168</v>
      </c>
      <c r="L165" s="117" t="s">
        <v>168</v>
      </c>
      <c r="M165" s="126" t="s">
        <v>168</v>
      </c>
      <c r="N165" s="124" t="s">
        <v>168</v>
      </c>
      <c r="O165" s="115" t="s">
        <v>168</v>
      </c>
      <c r="P165" s="115" t="s">
        <v>168</v>
      </c>
      <c r="Q165" s="160" t="s">
        <v>168</v>
      </c>
      <c r="R165" s="147"/>
      <c r="S165" s="147"/>
      <c r="AA165" s="129"/>
      <c r="AG165" s="131"/>
    </row>
    <row r="166" spans="1:33" s="128" customFormat="1" ht="38.25">
      <c r="A166" s="123" t="s">
        <v>313</v>
      </c>
      <c r="B166" s="124"/>
      <c r="C166" s="125" t="s">
        <v>316</v>
      </c>
      <c r="D166" s="124" t="s">
        <v>374</v>
      </c>
      <c r="E166" s="115" t="s">
        <v>168</v>
      </c>
      <c r="F166" s="118">
        <v>51468</v>
      </c>
      <c r="G166" s="126" t="s">
        <v>375</v>
      </c>
      <c r="H166" s="124" t="s">
        <v>168</v>
      </c>
      <c r="I166" s="115" t="s">
        <v>168</v>
      </c>
      <c r="J166" s="115" t="s">
        <v>168</v>
      </c>
      <c r="K166" s="118" t="s">
        <v>168</v>
      </c>
      <c r="L166" s="117" t="s">
        <v>168</v>
      </c>
      <c r="M166" s="126" t="s">
        <v>168</v>
      </c>
      <c r="N166" s="124" t="s">
        <v>168</v>
      </c>
      <c r="O166" s="115" t="s">
        <v>168</v>
      </c>
      <c r="P166" s="115" t="s">
        <v>168</v>
      </c>
      <c r="Q166" s="160" t="s">
        <v>168</v>
      </c>
      <c r="R166" s="147"/>
      <c r="S166" s="147"/>
      <c r="AA166" s="129"/>
      <c r="AG166" s="131"/>
    </row>
    <row r="167" spans="1:33" s="128" customFormat="1" ht="57.75" customHeight="1">
      <c r="A167" s="123"/>
      <c r="B167" s="124"/>
      <c r="C167" s="125" t="s">
        <v>317</v>
      </c>
      <c r="D167" s="124" t="s">
        <v>433</v>
      </c>
      <c r="E167" s="115" t="s">
        <v>168</v>
      </c>
      <c r="F167" s="118">
        <v>103810</v>
      </c>
      <c r="G167" s="126"/>
      <c r="H167" s="124" t="s">
        <v>168</v>
      </c>
      <c r="I167" s="115" t="s">
        <v>168</v>
      </c>
      <c r="J167" s="115" t="s">
        <v>168</v>
      </c>
      <c r="K167" s="118" t="s">
        <v>168</v>
      </c>
      <c r="L167" s="117" t="s">
        <v>168</v>
      </c>
      <c r="M167" s="126" t="s">
        <v>168</v>
      </c>
      <c r="N167" s="124" t="s">
        <v>168</v>
      </c>
      <c r="O167" s="115" t="s">
        <v>168</v>
      </c>
      <c r="P167" s="115" t="s">
        <v>168</v>
      </c>
      <c r="Q167" s="160" t="s">
        <v>168</v>
      </c>
      <c r="R167" s="147"/>
      <c r="S167" s="147"/>
      <c r="AA167" s="129"/>
      <c r="AG167" s="131"/>
    </row>
    <row r="168" spans="1:33" s="128" customFormat="1" ht="88.5" customHeight="1">
      <c r="A168" s="123"/>
      <c r="B168" s="124"/>
      <c r="C168" s="125" t="s">
        <v>318</v>
      </c>
      <c r="D168" s="114" t="s">
        <v>372</v>
      </c>
      <c r="E168" s="115" t="s">
        <v>168</v>
      </c>
      <c r="F168" s="118">
        <v>135806</v>
      </c>
      <c r="G168" s="126" t="s">
        <v>168</v>
      </c>
      <c r="H168" s="124" t="s">
        <v>168</v>
      </c>
      <c r="I168" s="115" t="s">
        <v>168</v>
      </c>
      <c r="J168" s="115" t="s">
        <v>168</v>
      </c>
      <c r="K168" s="118" t="s">
        <v>168</v>
      </c>
      <c r="L168" s="117" t="s">
        <v>168</v>
      </c>
      <c r="M168" s="126" t="s">
        <v>168</v>
      </c>
      <c r="N168" s="124" t="s">
        <v>168</v>
      </c>
      <c r="O168" s="115" t="s">
        <v>168</v>
      </c>
      <c r="P168" s="115" t="s">
        <v>168</v>
      </c>
      <c r="Q168" s="160" t="s">
        <v>168</v>
      </c>
      <c r="R168" s="147"/>
      <c r="S168" s="147"/>
      <c r="AA168" s="129"/>
      <c r="AG168" s="131"/>
    </row>
    <row r="169" spans="1:33" ht="15.75">
      <c r="A169" s="123"/>
      <c r="B169" s="10"/>
      <c r="C169" s="88" t="s">
        <v>170</v>
      </c>
      <c r="D169" s="82"/>
      <c r="E169" s="79">
        <f>SUM(E165:E168)</f>
        <v>0</v>
      </c>
      <c r="F169" s="83">
        <f>SUM(F165:F168)</f>
        <v>356161</v>
      </c>
      <c r="G169" s="89"/>
      <c r="H169" s="82"/>
      <c r="I169" s="79">
        <f>SUM(I165:I168)</f>
        <v>0</v>
      </c>
      <c r="J169" s="79">
        <f>SUM(J165:J168)</f>
        <v>0</v>
      </c>
      <c r="K169" s="83">
        <f>SUM(K165:K168)</f>
        <v>0</v>
      </c>
      <c r="L169" s="84"/>
      <c r="M169" s="89"/>
      <c r="N169" s="85"/>
      <c r="O169" s="79">
        <f>SUM(O165:O168)</f>
        <v>0</v>
      </c>
      <c r="P169" s="83">
        <f>SUM(P165:P168)</f>
        <v>0</v>
      </c>
      <c r="Q169" s="86"/>
      <c r="S169" s="147"/>
      <c r="AA169" s="119"/>
      <c r="AG169" s="122"/>
    </row>
    <row r="170" spans="1:33" ht="15.75">
      <c r="A170" s="7"/>
      <c r="B170" s="97"/>
      <c r="C170" s="97"/>
      <c r="D170" s="97"/>
      <c r="E170" s="17" t="s">
        <v>404</v>
      </c>
      <c r="F170" s="98" t="s">
        <v>18</v>
      </c>
      <c r="G170" s="14"/>
      <c r="H170" s="18"/>
      <c r="I170" s="25" t="s">
        <v>404</v>
      </c>
      <c r="J170" s="98" t="s">
        <v>432</v>
      </c>
      <c r="K170" s="25" t="s">
        <v>405</v>
      </c>
      <c r="L170" s="18"/>
      <c r="M170" s="18"/>
      <c r="N170" s="18"/>
      <c r="O170" s="25" t="s">
        <v>404</v>
      </c>
      <c r="P170" s="25" t="s">
        <v>405</v>
      </c>
      <c r="Q170" s="164"/>
      <c r="R170" s="14"/>
      <c r="S170" s="14"/>
      <c r="AA170" s="119"/>
      <c r="AG170" s="122"/>
    </row>
    <row r="171" spans="1:33" ht="15.75">
      <c r="A171" s="47"/>
      <c r="B171" s="100" t="s">
        <v>170</v>
      </c>
      <c r="C171" s="101"/>
      <c r="D171" s="101"/>
      <c r="E171" s="31">
        <f>SUM(E12:E169)/2</f>
        <v>14694.688000000002</v>
      </c>
      <c r="F171" s="41">
        <f>SUM(F12:F169)/2</f>
        <v>9408967.305</v>
      </c>
      <c r="G171" s="32"/>
      <c r="H171" s="32"/>
      <c r="I171" s="31">
        <f>SUM(I12:I169)/2</f>
        <v>3.323</v>
      </c>
      <c r="J171" s="31">
        <f>SUM(J12:J169)/2</f>
        <v>0</v>
      </c>
      <c r="K171" s="32">
        <f>SUM(K12:K169)/2</f>
        <v>8</v>
      </c>
      <c r="L171" s="32"/>
      <c r="M171" s="32"/>
      <c r="N171" s="32"/>
      <c r="O171" s="31">
        <f>SUM(O12:O169)/2</f>
        <v>0</v>
      </c>
      <c r="P171" s="32">
        <f>SUM(P12:P169)/2</f>
        <v>0</v>
      </c>
      <c r="Q171" s="32"/>
      <c r="R171" s="14"/>
      <c r="S171" s="14"/>
      <c r="AA171" s="119"/>
      <c r="AG171" s="122"/>
    </row>
    <row r="172" spans="1:33" ht="15.75">
      <c r="A172" s="99"/>
      <c r="B172" s="18"/>
      <c r="C172" s="16"/>
      <c r="D172" s="16"/>
      <c r="E172" s="97"/>
      <c r="F172" s="97"/>
      <c r="G172" s="97"/>
      <c r="H172" s="18"/>
      <c r="I172" s="18"/>
      <c r="J172" s="18"/>
      <c r="K172" s="18"/>
      <c r="L172" s="18"/>
      <c r="M172" s="18"/>
      <c r="N172" s="18"/>
      <c r="O172" s="18"/>
      <c r="P172" s="18"/>
      <c r="Q172" s="18"/>
      <c r="AA172" s="119"/>
      <c r="AG172" s="122"/>
    </row>
    <row r="173" spans="1:33" ht="15.75">
      <c r="A173" s="39"/>
      <c r="F173" s="36"/>
      <c r="G173" s="102"/>
      <c r="AA173" s="119"/>
      <c r="AG173" s="122"/>
    </row>
    <row r="174" spans="6:33" ht="15.75">
      <c r="F174" s="36"/>
      <c r="G174" s="102"/>
      <c r="I174" s="103"/>
      <c r="AA174" s="119"/>
      <c r="AG174" s="122"/>
    </row>
    <row r="175" spans="6:33" ht="15.75">
      <c r="F175" s="102"/>
      <c r="G175" s="102"/>
      <c r="AA175" s="119"/>
      <c r="AG175" s="122"/>
    </row>
    <row r="176" spans="6:33" ht="15.75">
      <c r="F176" s="102"/>
      <c r="G176" s="102"/>
      <c r="AA176" s="119"/>
      <c r="AG176" s="122"/>
    </row>
    <row r="177" spans="2:33" ht="15.75">
      <c r="B177" s="36"/>
      <c r="C177" s="105"/>
      <c r="D177" s="103"/>
      <c r="E177" s="102"/>
      <c r="F177" s="102"/>
      <c r="G177" s="102"/>
      <c r="AA177" s="119"/>
      <c r="AG177" s="122"/>
    </row>
    <row r="178" spans="1:33" ht="15.75">
      <c r="A178" s="104"/>
      <c r="B178" s="105"/>
      <c r="C178" s="105"/>
      <c r="D178" s="105"/>
      <c r="E178" s="102"/>
      <c r="F178" s="102"/>
      <c r="G178" s="102"/>
      <c r="AA178" s="119"/>
      <c r="AG178" s="122"/>
    </row>
    <row r="179" spans="1:33" ht="15.75">
      <c r="A179" s="104"/>
      <c r="B179" s="105"/>
      <c r="C179" s="105"/>
      <c r="D179" s="105"/>
      <c r="E179" s="102"/>
      <c r="F179" s="102"/>
      <c r="G179" s="102"/>
      <c r="AA179" s="119"/>
      <c r="AG179" s="122"/>
    </row>
    <row r="180" spans="1:33" ht="15.75">
      <c r="A180" s="104"/>
      <c r="B180" s="105"/>
      <c r="C180" s="105"/>
      <c r="D180" s="105"/>
      <c r="E180" s="102"/>
      <c r="F180" s="102"/>
      <c r="G180" s="102"/>
      <c r="AA180" s="119"/>
      <c r="AG180" s="122"/>
    </row>
    <row r="181" spans="1:33" ht="15.75">
      <c r="A181" s="104"/>
      <c r="B181" s="105"/>
      <c r="C181" s="105"/>
      <c r="D181" s="105"/>
      <c r="E181" s="102"/>
      <c r="F181" s="102"/>
      <c r="G181" s="102"/>
      <c r="AA181" s="119"/>
      <c r="AG181" s="122"/>
    </row>
    <row r="182" spans="1:33" ht="15.75">
      <c r="A182" s="104"/>
      <c r="B182" s="105"/>
      <c r="C182" s="105"/>
      <c r="D182" s="105"/>
      <c r="E182" s="102"/>
      <c r="F182" s="102"/>
      <c r="G182" s="102"/>
      <c r="AA182" s="119"/>
      <c r="AG182" s="122"/>
    </row>
    <row r="183" spans="1:33" ht="15.75">
      <c r="A183" s="104"/>
      <c r="B183" s="105"/>
      <c r="C183" s="105"/>
      <c r="D183" s="105"/>
      <c r="E183" s="102"/>
      <c r="F183" s="102"/>
      <c r="G183" s="102"/>
      <c r="AA183" s="119"/>
      <c r="AG183" s="122"/>
    </row>
    <row r="184" spans="1:33" ht="15.75">
      <c r="A184" s="104"/>
      <c r="B184" s="105"/>
      <c r="C184" s="105"/>
      <c r="D184" s="105"/>
      <c r="E184" s="102"/>
      <c r="F184" s="102"/>
      <c r="G184" s="102"/>
      <c r="AA184" s="119"/>
      <c r="AG184" s="122"/>
    </row>
    <row r="185" spans="1:33" ht="15.75">
      <c r="A185" s="104"/>
      <c r="B185" s="105"/>
      <c r="C185" s="105"/>
      <c r="D185" s="105"/>
      <c r="E185" s="102"/>
      <c r="F185" s="102"/>
      <c r="G185" s="102"/>
      <c r="AA185" s="119"/>
      <c r="AG185" s="122"/>
    </row>
    <row r="186" spans="1:33" ht="15.75">
      <c r="A186" s="104"/>
      <c r="B186" s="105"/>
      <c r="C186" s="105"/>
      <c r="D186" s="105"/>
      <c r="E186" s="102"/>
      <c r="F186" s="102"/>
      <c r="G186" s="102"/>
      <c r="AA186" s="119"/>
      <c r="AG186" s="122"/>
    </row>
    <row r="187" spans="1:33" ht="15.75">
      <c r="A187" s="104"/>
      <c r="B187" s="105"/>
      <c r="C187" s="105"/>
      <c r="D187" s="105"/>
      <c r="E187" s="102"/>
      <c r="F187" s="102"/>
      <c r="G187" s="102"/>
      <c r="AA187" s="119"/>
      <c r="AG187" s="122"/>
    </row>
    <row r="188" spans="1:33" ht="15.75">
      <c r="A188" s="104"/>
      <c r="AA188" s="119"/>
      <c r="AG188" s="122"/>
    </row>
    <row r="189" spans="27:33" ht="15.75">
      <c r="AA189" s="119"/>
      <c r="AG189" s="122"/>
    </row>
    <row r="190" spans="27:33" ht="15.75">
      <c r="AA190" s="119"/>
      <c r="AG190" s="122"/>
    </row>
    <row r="191" spans="27:33" ht="15.75">
      <c r="AA191" s="119"/>
      <c r="AG191" s="122"/>
    </row>
    <row r="192" spans="27:33" ht="15.75">
      <c r="AA192" s="119"/>
      <c r="AG192" s="122"/>
    </row>
    <row r="193" spans="27:33" ht="15.75">
      <c r="AA193" s="119"/>
      <c r="AG193" s="122"/>
    </row>
    <row r="194" spans="27:33" ht="15.75">
      <c r="AA194" s="119"/>
      <c r="AG194" s="122"/>
    </row>
    <row r="195" spans="27:33" ht="15.75">
      <c r="AA195" s="119"/>
      <c r="AG195" s="122"/>
    </row>
    <row r="196" spans="27:33" ht="15.75">
      <c r="AA196" s="119"/>
      <c r="AG196" s="122"/>
    </row>
    <row r="197" spans="27:33" ht="15.75">
      <c r="AA197" s="119"/>
      <c r="AG197" s="122"/>
    </row>
    <row r="198" spans="27:33" ht="15.75">
      <c r="AA198" s="119"/>
      <c r="AG198" s="122"/>
    </row>
    <row r="199" spans="27:33" ht="15.75">
      <c r="AA199" s="119"/>
      <c r="AG199" s="122"/>
    </row>
    <row r="200" spans="27:33" ht="15.75">
      <c r="AA200" s="119"/>
      <c r="AG200" s="122"/>
    </row>
    <row r="201" spans="27:33" ht="15.75">
      <c r="AA201" s="119"/>
      <c r="AG201" s="122"/>
    </row>
    <row r="202" spans="27:33" ht="15.75">
      <c r="AA202" s="119"/>
      <c r="AG202" s="122"/>
    </row>
    <row r="203" spans="27:33" ht="15.75">
      <c r="AA203" s="119"/>
      <c r="AG203" s="122"/>
    </row>
    <row r="204" spans="27:33" ht="15.75">
      <c r="AA204" s="119"/>
      <c r="AG204" s="122"/>
    </row>
    <row r="205" spans="27:33" ht="15.75">
      <c r="AA205" s="119"/>
      <c r="AG205" s="122"/>
    </row>
    <row r="206" spans="27:33" ht="15.75">
      <c r="AA206" s="119"/>
      <c r="AG206" s="122"/>
    </row>
    <row r="207" spans="27:33" ht="15.75">
      <c r="AA207" s="119"/>
      <c r="AG207" s="122"/>
    </row>
    <row r="208" spans="27:33" ht="15.75">
      <c r="AA208" s="119"/>
      <c r="AG208" s="122"/>
    </row>
    <row r="209" spans="27:33" ht="15.75">
      <c r="AA209" s="119"/>
      <c r="AG209" s="122"/>
    </row>
    <row r="210" spans="27:33" ht="15.75">
      <c r="AA210" s="119"/>
      <c r="AG210" s="122"/>
    </row>
    <row r="211" spans="27:33" ht="15.75">
      <c r="AA211" s="119"/>
      <c r="AG211" s="122"/>
    </row>
    <row r="212" spans="27:33" ht="15.75">
      <c r="AA212" s="119"/>
      <c r="AG212" s="122"/>
    </row>
    <row r="213" spans="27:33" ht="15.75">
      <c r="AA213" s="119"/>
      <c r="AG213" s="122"/>
    </row>
    <row r="214" spans="27:33" ht="15.75">
      <c r="AA214" s="119"/>
      <c r="AG214" s="122"/>
    </row>
    <row r="215" spans="27:33" ht="15.75">
      <c r="AA215" s="119"/>
      <c r="AG215" s="122"/>
    </row>
    <row r="216" spans="27:33" ht="15.75">
      <c r="AA216" s="119"/>
      <c r="AG216" s="122"/>
    </row>
    <row r="217" spans="27:33" ht="15.75">
      <c r="AA217" s="119"/>
      <c r="AG217" s="122"/>
    </row>
    <row r="218" spans="27:33" ht="15.75">
      <c r="AA218" s="119"/>
      <c r="AG218" s="122"/>
    </row>
    <row r="219" spans="27:33" ht="15.75">
      <c r="AA219" s="119"/>
      <c r="AG219" s="122"/>
    </row>
    <row r="220" spans="27:33" ht="15.75">
      <c r="AA220" s="119"/>
      <c r="AG220" s="122"/>
    </row>
    <row r="221" spans="27:33" ht="15.75">
      <c r="AA221" s="119"/>
      <c r="AG221" s="122"/>
    </row>
    <row r="222" spans="27:33" ht="15.75">
      <c r="AA222" s="119"/>
      <c r="AG222" s="122"/>
    </row>
    <row r="223" spans="27:33" ht="15.75">
      <c r="AA223" s="119"/>
      <c r="AG223" s="122"/>
    </row>
    <row r="224" spans="27:33" ht="15.75">
      <c r="AA224" s="119"/>
      <c r="AG224" s="122"/>
    </row>
    <row r="225" spans="27:33" ht="15.75">
      <c r="AA225" s="119"/>
      <c r="AG225" s="122"/>
    </row>
    <row r="226" spans="27:33" ht="15.75">
      <c r="AA226" s="119"/>
      <c r="AG226" s="122"/>
    </row>
    <row r="227" spans="27:33" ht="15.75">
      <c r="AA227" s="119"/>
      <c r="AG227" s="122"/>
    </row>
    <row r="228" spans="27:33" ht="15.75">
      <c r="AA228" s="119"/>
      <c r="AG228" s="122"/>
    </row>
    <row r="229" spans="27:33" ht="15.75">
      <c r="AA229" s="119"/>
      <c r="AG229" s="122"/>
    </row>
    <row r="230" spans="27:33" ht="15.75">
      <c r="AA230" s="119"/>
      <c r="AG230" s="122"/>
    </row>
    <row r="231" spans="27:33" ht="15.75">
      <c r="AA231" s="119"/>
      <c r="AG231" s="122"/>
    </row>
    <row r="232" spans="27:33" ht="15.75">
      <c r="AA232" s="119"/>
      <c r="AG232" s="122"/>
    </row>
    <row r="233" spans="27:33" ht="15.75">
      <c r="AA233" s="119"/>
      <c r="AG233" s="122"/>
    </row>
    <row r="234" spans="27:33" ht="15.75">
      <c r="AA234" s="119"/>
      <c r="AG234" s="122"/>
    </row>
    <row r="235" spans="27:33" ht="15.75">
      <c r="AA235" s="119"/>
      <c r="AG235" s="122"/>
    </row>
    <row r="236" spans="27:33" ht="15.75">
      <c r="AA236" s="119"/>
      <c r="AG236" s="122"/>
    </row>
    <row r="237" spans="27:33" ht="15.75">
      <c r="AA237" s="119"/>
      <c r="AG237" s="122"/>
    </row>
    <row r="238" spans="27:33" ht="15.75">
      <c r="AA238" s="119"/>
      <c r="AG238" s="122"/>
    </row>
    <row r="239" ht="15.75">
      <c r="AA239" s="119"/>
    </row>
    <row r="240" ht="15.75">
      <c r="AA240" s="119"/>
    </row>
    <row r="241" ht="15.75">
      <c r="AA241" s="119"/>
    </row>
    <row r="242" ht="15.75">
      <c r="AA242" s="119"/>
    </row>
    <row r="243" ht="15.75">
      <c r="AA243" s="119"/>
    </row>
    <row r="244" ht="15.75">
      <c r="AA244" s="119"/>
    </row>
    <row r="245" ht="15.75">
      <c r="AA245" s="119"/>
    </row>
    <row r="246" ht="15.75">
      <c r="AA246" s="119"/>
    </row>
    <row r="247" ht="15.75">
      <c r="AA247" s="119"/>
    </row>
    <row r="248" ht="15.75">
      <c r="AA248" s="119"/>
    </row>
    <row r="249" ht="15.75">
      <c r="AA249" s="119"/>
    </row>
    <row r="250" ht="15.75">
      <c r="AA250" s="119"/>
    </row>
    <row r="251" ht="15.75">
      <c r="AA251" s="119"/>
    </row>
    <row r="252" ht="15.75">
      <c r="AA252" s="119"/>
    </row>
    <row r="253" ht="15.75">
      <c r="AA253" s="119"/>
    </row>
    <row r="254" ht="15.75">
      <c r="AA254" s="119"/>
    </row>
    <row r="255" ht="15.75">
      <c r="AA255" s="119"/>
    </row>
    <row r="256" ht="15.75">
      <c r="AA256" s="119"/>
    </row>
    <row r="257" ht="15.75">
      <c r="AA257" s="119"/>
    </row>
    <row r="258" ht="15.75">
      <c r="AA258" s="119"/>
    </row>
    <row r="259" ht="15.75">
      <c r="AA259" s="119"/>
    </row>
    <row r="260" ht="15.75">
      <c r="AA260" s="119"/>
    </row>
    <row r="261" ht="15.75">
      <c r="AA261" s="119"/>
    </row>
    <row r="262" ht="15.75">
      <c r="AA262" s="119"/>
    </row>
    <row r="263" ht="15.75">
      <c r="AA263" s="119"/>
    </row>
    <row r="264" ht="15.75">
      <c r="AA264" s="119"/>
    </row>
    <row r="265" ht="15.75">
      <c r="AA265" s="119"/>
    </row>
    <row r="266" ht="15.75">
      <c r="AA266" s="119"/>
    </row>
    <row r="267" ht="15.75">
      <c r="AA267" s="119"/>
    </row>
    <row r="268" ht="15.75">
      <c r="AA268" s="119"/>
    </row>
    <row r="269" ht="15.75">
      <c r="AA269" s="119"/>
    </row>
    <row r="270" ht="15.75">
      <c r="AA270" s="119"/>
    </row>
    <row r="271" ht="15.75">
      <c r="AA271" s="119"/>
    </row>
    <row r="272" ht="15.75">
      <c r="AA272" s="119"/>
    </row>
    <row r="273" ht="15.75">
      <c r="AA273" s="119"/>
    </row>
    <row r="274" ht="15.75">
      <c r="AA274" s="119"/>
    </row>
    <row r="275" ht="15.75">
      <c r="AA275" s="119"/>
    </row>
    <row r="276" ht="15.75">
      <c r="AA276" s="119"/>
    </row>
    <row r="277" ht="15.75">
      <c r="AA277" s="119"/>
    </row>
    <row r="278" ht="15.75">
      <c r="AA278" s="119"/>
    </row>
    <row r="279" ht="15.75">
      <c r="AA279" s="119"/>
    </row>
    <row r="280" ht="15.75">
      <c r="AA280" s="119"/>
    </row>
    <row r="281" ht="15.75">
      <c r="AA281" s="119"/>
    </row>
    <row r="282" ht="15.75">
      <c r="AA282" s="119"/>
    </row>
    <row r="283" ht="15.75">
      <c r="AA283" s="119"/>
    </row>
    <row r="284" ht="15.75">
      <c r="AA284" s="119"/>
    </row>
    <row r="285" ht="15.75">
      <c r="AA285" s="119"/>
    </row>
    <row r="286" ht="15.75">
      <c r="AA286" s="119"/>
    </row>
    <row r="287" ht="15.75">
      <c r="AA287" s="119"/>
    </row>
    <row r="288" ht="15.75">
      <c r="AA288" s="119"/>
    </row>
    <row r="289" ht="15.75">
      <c r="AA289" s="119"/>
    </row>
    <row r="290" ht="15.75">
      <c r="AA290" s="119"/>
    </row>
    <row r="291" ht="15.75">
      <c r="AA291" s="119"/>
    </row>
    <row r="292" ht="15.75">
      <c r="AA292" s="119"/>
    </row>
    <row r="293" ht="15.75">
      <c r="AA293" s="119"/>
    </row>
    <row r="294" ht="15.75">
      <c r="AA294" s="119"/>
    </row>
    <row r="295" ht="15.75">
      <c r="AA295" s="119"/>
    </row>
    <row r="296" ht="15.75">
      <c r="AA296" s="119"/>
    </row>
    <row r="297" ht="15.75">
      <c r="AA297" s="119"/>
    </row>
    <row r="298" ht="15.75">
      <c r="AA298" s="119"/>
    </row>
    <row r="299" ht="15.75">
      <c r="AA299" s="119"/>
    </row>
    <row r="300" ht="15.75">
      <c r="AA300" s="119"/>
    </row>
    <row r="301" ht="15.75">
      <c r="AA301" s="119"/>
    </row>
    <row r="302" ht="15.75">
      <c r="AA302" s="119"/>
    </row>
    <row r="303" ht="15.75">
      <c r="AA303" s="119"/>
    </row>
    <row r="304" ht="15.75">
      <c r="AA304" s="119"/>
    </row>
    <row r="305" ht="15.75">
      <c r="AA305" s="119"/>
    </row>
    <row r="306" ht="15.75">
      <c r="AA306" s="119"/>
    </row>
    <row r="307" ht="15.75">
      <c r="AA307" s="119"/>
    </row>
    <row r="308" ht="15.75">
      <c r="AA308" s="119"/>
    </row>
    <row r="309" ht="15.75">
      <c r="AA309" s="119"/>
    </row>
    <row r="310" ht="15.75">
      <c r="AA310" s="119"/>
    </row>
    <row r="311" ht="15.75">
      <c r="AA311" s="119"/>
    </row>
    <row r="312" ht="15.75">
      <c r="AA312" s="119"/>
    </row>
    <row r="313" ht="15.75">
      <c r="AA313" s="119"/>
    </row>
    <row r="314" ht="15.75">
      <c r="AA314" s="119"/>
    </row>
    <row r="315" ht="15.75">
      <c r="AA315" s="119"/>
    </row>
    <row r="316" ht="15.75">
      <c r="AA316" s="119"/>
    </row>
    <row r="317" ht="15.75">
      <c r="AA317" s="119"/>
    </row>
    <row r="318" ht="15.75">
      <c r="AA318" s="119"/>
    </row>
    <row r="319" ht="15.75">
      <c r="AA319" s="119"/>
    </row>
    <row r="320" ht="15.75">
      <c r="AA320" s="119"/>
    </row>
    <row r="321" ht="15.75">
      <c r="AA321" s="119"/>
    </row>
    <row r="322" ht="15.75">
      <c r="AA322" s="119"/>
    </row>
    <row r="323" ht="15.75">
      <c r="AA323" s="119"/>
    </row>
    <row r="324" ht="15.75">
      <c r="AA324" s="119"/>
    </row>
    <row r="325" ht="15.75">
      <c r="AA325" s="119"/>
    </row>
    <row r="326" ht="15.75">
      <c r="AA326" s="119"/>
    </row>
    <row r="327" ht="15.75">
      <c r="AA327" s="119"/>
    </row>
    <row r="328" ht="15.75">
      <c r="AA328" s="119"/>
    </row>
    <row r="329" ht="15.75">
      <c r="AA329" s="119"/>
    </row>
    <row r="330" ht="15.75">
      <c r="AA330" s="119"/>
    </row>
    <row r="331" ht="15.75">
      <c r="AA331" s="119"/>
    </row>
    <row r="332" ht="15.75">
      <c r="AA332" s="119"/>
    </row>
    <row r="333" ht="15.75">
      <c r="AA333" s="119"/>
    </row>
    <row r="334" ht="15.75">
      <c r="AA334" s="119"/>
    </row>
    <row r="335" ht="15.75">
      <c r="AA335" s="119"/>
    </row>
    <row r="336" ht="15.75">
      <c r="AA336" s="119"/>
    </row>
    <row r="337" ht="15.75">
      <c r="AA337" s="119"/>
    </row>
    <row r="338" ht="15.75">
      <c r="AA338" s="119"/>
    </row>
    <row r="339" ht="15.75">
      <c r="AA339" s="119"/>
    </row>
    <row r="340" ht="15.75">
      <c r="AA340" s="119"/>
    </row>
    <row r="341" ht="15.75">
      <c r="AA341" s="119"/>
    </row>
    <row r="342" ht="15.75">
      <c r="AA342" s="119"/>
    </row>
    <row r="343" ht="15.75">
      <c r="AA343" s="119"/>
    </row>
    <row r="344" ht="15.75">
      <c r="AA344" s="119"/>
    </row>
    <row r="345" ht="15.75">
      <c r="AA345" s="119"/>
    </row>
    <row r="346" ht="15.75">
      <c r="AA346" s="119"/>
    </row>
    <row r="347" ht="15.75">
      <c r="AA347" s="119"/>
    </row>
    <row r="348" ht="15.75">
      <c r="AA348" s="119"/>
    </row>
    <row r="349" ht="15.75">
      <c r="AA349" s="119"/>
    </row>
    <row r="350" ht="15.75">
      <c r="AA350" s="119"/>
    </row>
    <row r="351" ht="15.75">
      <c r="AA351" s="119"/>
    </row>
    <row r="352" ht="15.75">
      <c r="AA352" s="119"/>
    </row>
    <row r="353" ht="15.75">
      <c r="AA353" s="119"/>
    </row>
    <row r="354" ht="15.75">
      <c r="AA354" s="119"/>
    </row>
    <row r="355" ht="15.75">
      <c r="AA355" s="119"/>
    </row>
    <row r="356" ht="15.75">
      <c r="AA356" s="119"/>
    </row>
    <row r="357" ht="15.75">
      <c r="AA357" s="119"/>
    </row>
    <row r="358" ht="15.75">
      <c r="AA358" s="119"/>
    </row>
    <row r="359" ht="15.75">
      <c r="AA359" s="119"/>
    </row>
    <row r="360" ht="15.75">
      <c r="AA360" s="119"/>
    </row>
    <row r="361" ht="15.75">
      <c r="AA361" s="119"/>
    </row>
    <row r="362" ht="15.75">
      <c r="AA362" s="119"/>
    </row>
    <row r="363" ht="15.75">
      <c r="AA363" s="119"/>
    </row>
    <row r="364" ht="15.75">
      <c r="AA364" s="119"/>
    </row>
    <row r="365" ht="15.75">
      <c r="AA365" s="119"/>
    </row>
    <row r="366" ht="15.75">
      <c r="AA366" s="119"/>
    </row>
    <row r="367" ht="15.75">
      <c r="AA367" s="119"/>
    </row>
    <row r="368" ht="15.75">
      <c r="AA368" s="119"/>
    </row>
    <row r="369" ht="15.75">
      <c r="AA369" s="119"/>
    </row>
    <row r="370" ht="15.75">
      <c r="AA370" s="119"/>
    </row>
    <row r="371" ht="15.75">
      <c r="AA371" s="119"/>
    </row>
    <row r="372" ht="15.75">
      <c r="AA372" s="119"/>
    </row>
    <row r="373" ht="15.75">
      <c r="AA373" s="119"/>
    </row>
    <row r="374" ht="15.75">
      <c r="AA374" s="119"/>
    </row>
    <row r="375" ht="15.75">
      <c r="AA375" s="119"/>
    </row>
    <row r="376" ht="15.75">
      <c r="AA376" s="119"/>
    </row>
    <row r="377" ht="15.75">
      <c r="AA377" s="119"/>
    </row>
    <row r="378" ht="15.75">
      <c r="AA378" s="119"/>
    </row>
    <row r="379" ht="15.75">
      <c r="AA379" s="119"/>
    </row>
    <row r="380" ht="15.75">
      <c r="AA380" s="119"/>
    </row>
    <row r="381" ht="15.75">
      <c r="AA381" s="119"/>
    </row>
    <row r="382" ht="15.75">
      <c r="AA382" s="119"/>
    </row>
    <row r="383" ht="15.75">
      <c r="AA383" s="119"/>
    </row>
    <row r="384" ht="15.75">
      <c r="AA384" s="119"/>
    </row>
    <row r="385" ht="15.75">
      <c r="AA385" s="119"/>
    </row>
    <row r="386" ht="15.75">
      <c r="AA386" s="119"/>
    </row>
    <row r="387" ht="15.75">
      <c r="AA387" s="119"/>
    </row>
    <row r="388" ht="15.75">
      <c r="AA388" s="119"/>
    </row>
    <row r="389" ht="15.75">
      <c r="AA389" s="119"/>
    </row>
    <row r="390" ht="15.75">
      <c r="AA390" s="119"/>
    </row>
    <row r="391" ht="15.75">
      <c r="AA391" s="119"/>
    </row>
    <row r="392" ht="15.75">
      <c r="AA392" s="119"/>
    </row>
    <row r="393" ht="15.75">
      <c r="AA393" s="119"/>
    </row>
    <row r="394" ht="15.75">
      <c r="AA394" s="119"/>
    </row>
    <row r="395" ht="15.75">
      <c r="AA395" s="119"/>
    </row>
    <row r="396" ht="15.75">
      <c r="AA396" s="119"/>
    </row>
    <row r="397" ht="15.75">
      <c r="AA397" s="119"/>
    </row>
    <row r="398" ht="15.75">
      <c r="AA398" s="119"/>
    </row>
    <row r="399" ht="15.75">
      <c r="AA399" s="119"/>
    </row>
    <row r="400" ht="15.75">
      <c r="AA400" s="119"/>
    </row>
    <row r="401" ht="15.75">
      <c r="AA401" s="119"/>
    </row>
    <row r="402" ht="15.75">
      <c r="AA402" s="119"/>
    </row>
    <row r="403" ht="15.75">
      <c r="AA403" s="119"/>
    </row>
    <row r="404" ht="15.75">
      <c r="AA404" s="119"/>
    </row>
    <row r="405" ht="15.75">
      <c r="AA405" s="119"/>
    </row>
    <row r="406" ht="15.75">
      <c r="AA406" s="119"/>
    </row>
    <row r="407" ht="15.75">
      <c r="AA407" s="119"/>
    </row>
    <row r="408" ht="15.75">
      <c r="AA408" s="119"/>
    </row>
    <row r="409" ht="15.75">
      <c r="AA409" s="119"/>
    </row>
    <row r="410" ht="15.75">
      <c r="AA410" s="119"/>
    </row>
    <row r="411" ht="15.75">
      <c r="AA411" s="119"/>
    </row>
    <row r="412" ht="15.75">
      <c r="AA412" s="119"/>
    </row>
    <row r="413" ht="15.75">
      <c r="AA413" s="119"/>
    </row>
    <row r="414" ht="15.75">
      <c r="AA414" s="119"/>
    </row>
    <row r="415" ht="15.75">
      <c r="AA415" s="119"/>
    </row>
    <row r="416" ht="15.75">
      <c r="AA416" s="119"/>
    </row>
    <row r="417" ht="15.75">
      <c r="AA417" s="119"/>
    </row>
    <row r="418" ht="15.75">
      <c r="AA418" s="119"/>
    </row>
    <row r="419" ht="15.75">
      <c r="AA419" s="119"/>
    </row>
    <row r="420" ht="15.75">
      <c r="AA420" s="119"/>
    </row>
    <row r="421" ht="15.75">
      <c r="AA421" s="119"/>
    </row>
    <row r="422" ht="15.75">
      <c r="AA422" s="119"/>
    </row>
    <row r="423" ht="15.75">
      <c r="AA423" s="119"/>
    </row>
    <row r="424" ht="15.75">
      <c r="AA424" s="119"/>
    </row>
    <row r="425" ht="15.75">
      <c r="AA425" s="119"/>
    </row>
    <row r="426" ht="15.75">
      <c r="AA426" s="119"/>
    </row>
    <row r="427" ht="15.75">
      <c r="AA427" s="119"/>
    </row>
    <row r="428" ht="15.75">
      <c r="AA428" s="119"/>
    </row>
    <row r="429" ht="15.75">
      <c r="AA429" s="119"/>
    </row>
    <row r="430" ht="15.75">
      <c r="AA430" s="119"/>
    </row>
    <row r="431" ht="15.75">
      <c r="AA431" s="119"/>
    </row>
    <row r="432" ht="15.75">
      <c r="AA432" s="119"/>
    </row>
    <row r="433" ht="15.75">
      <c r="AA433" s="119"/>
    </row>
    <row r="434" ht="15.75">
      <c r="AA434" s="119"/>
    </row>
    <row r="435" ht="15.75">
      <c r="AA435" s="119"/>
    </row>
    <row r="436" ht="15.75">
      <c r="AA436" s="119"/>
    </row>
    <row r="437" ht="15.75">
      <c r="AA437" s="119"/>
    </row>
    <row r="438" ht="15.75">
      <c r="AA438" s="119"/>
    </row>
    <row r="439" ht="15.75">
      <c r="AA439" s="119"/>
    </row>
    <row r="440" ht="15.75">
      <c r="AA440" s="119"/>
    </row>
    <row r="441" ht="15.75">
      <c r="AA441" s="119"/>
    </row>
    <row r="442" ht="15.75">
      <c r="AA442" s="119"/>
    </row>
    <row r="443" ht="15.75">
      <c r="AA443" s="119"/>
    </row>
    <row r="444" ht="15.75">
      <c r="AA444" s="119"/>
    </row>
    <row r="445" ht="15.75">
      <c r="AA445" s="119"/>
    </row>
    <row r="446" ht="15.75">
      <c r="AA446" s="119"/>
    </row>
    <row r="447" ht="15.75">
      <c r="AA447" s="119"/>
    </row>
    <row r="448" ht="15.75">
      <c r="AA448" s="119"/>
    </row>
    <row r="449" ht="15.75">
      <c r="AA449" s="119"/>
    </row>
    <row r="450" ht="15.75">
      <c r="AA450" s="119"/>
    </row>
    <row r="451" ht="15.75">
      <c r="AA451" s="119"/>
    </row>
    <row r="452" ht="15.75">
      <c r="AA452" s="119"/>
    </row>
    <row r="453" ht="15.75">
      <c r="AA453" s="119"/>
    </row>
    <row r="454" ht="15.75">
      <c r="AA454" s="119"/>
    </row>
    <row r="455" ht="15.75">
      <c r="AA455" s="119"/>
    </row>
    <row r="456" ht="15.75">
      <c r="AA456" s="119"/>
    </row>
    <row r="457" ht="15.75">
      <c r="AA457" s="119"/>
    </row>
    <row r="458" ht="15.75">
      <c r="AA458" s="119"/>
    </row>
    <row r="459" ht="15.75">
      <c r="AA459" s="119"/>
    </row>
    <row r="460" ht="15.75">
      <c r="AA460" s="119"/>
    </row>
    <row r="461" ht="15.75">
      <c r="AA461" s="119"/>
    </row>
    <row r="462" ht="15.75">
      <c r="AA462" s="119"/>
    </row>
    <row r="463" ht="15.75">
      <c r="AA463" s="119"/>
    </row>
    <row r="464" ht="15.75">
      <c r="AA464" s="119"/>
    </row>
    <row r="465" ht="15.75">
      <c r="AA465" s="119"/>
    </row>
    <row r="466" ht="15.75">
      <c r="AA466" s="119"/>
    </row>
    <row r="467" ht="15.75">
      <c r="AA467" s="119"/>
    </row>
    <row r="468" ht="15.75">
      <c r="AA468" s="119"/>
    </row>
    <row r="469" ht="15.75">
      <c r="AA469" s="119"/>
    </row>
    <row r="470" ht="15.75">
      <c r="AA470" s="119"/>
    </row>
    <row r="471" ht="15.75">
      <c r="AA471" s="119"/>
    </row>
    <row r="472" ht="15.75">
      <c r="AA472" s="119"/>
    </row>
    <row r="473" ht="15.75">
      <c r="AA473" s="119"/>
    </row>
    <row r="474" ht="15.75">
      <c r="AA474" s="119"/>
    </row>
    <row r="475" ht="15.75">
      <c r="AA475" s="119"/>
    </row>
    <row r="476" ht="15.75">
      <c r="AA476" s="119"/>
    </row>
    <row r="477" ht="15.75">
      <c r="AA477" s="119"/>
    </row>
    <row r="478" ht="15.75">
      <c r="AA478" s="119"/>
    </row>
    <row r="479" ht="15.75">
      <c r="AA479" s="119"/>
    </row>
    <row r="480" ht="15.75">
      <c r="AA480" s="119"/>
    </row>
    <row r="481" ht="15.75">
      <c r="AA481" s="119"/>
    </row>
    <row r="482" ht="15.75">
      <c r="AA482" s="119"/>
    </row>
    <row r="483" ht="15.75">
      <c r="AA483" s="119"/>
    </row>
    <row r="484" ht="15.75">
      <c r="AA484" s="119"/>
    </row>
    <row r="485" ht="15.75">
      <c r="AA485" s="119"/>
    </row>
    <row r="486" ht="15.75">
      <c r="AA486" s="119"/>
    </row>
    <row r="487" ht="15.75">
      <c r="AA487" s="119"/>
    </row>
    <row r="488" ht="15.75">
      <c r="AA488" s="119"/>
    </row>
    <row r="489" ht="15.75">
      <c r="AA489" s="119"/>
    </row>
    <row r="490" ht="15.75">
      <c r="AA490" s="119"/>
    </row>
    <row r="491" ht="15.75">
      <c r="AA491" s="119"/>
    </row>
    <row r="492" ht="15.75">
      <c r="AA492" s="119"/>
    </row>
    <row r="493" ht="15.75">
      <c r="AA493" s="119"/>
    </row>
    <row r="494" ht="15.75">
      <c r="AA494" s="119"/>
    </row>
    <row r="495" ht="15.75">
      <c r="AA495" s="119"/>
    </row>
    <row r="496" ht="15.75">
      <c r="AA496" s="119"/>
    </row>
    <row r="497" ht="15.75">
      <c r="AA497" s="119"/>
    </row>
    <row r="498" ht="15.75">
      <c r="AA498" s="119"/>
    </row>
    <row r="499" ht="15.75">
      <c r="AA499" s="119"/>
    </row>
    <row r="500" ht="15.75">
      <c r="AA500" s="119"/>
    </row>
    <row r="501" ht="15.75">
      <c r="AA501" s="119"/>
    </row>
    <row r="502" ht="15.75">
      <c r="AA502" s="119"/>
    </row>
    <row r="503" ht="15.75">
      <c r="AA503" s="119"/>
    </row>
    <row r="504" ht="15.75">
      <c r="AA504" s="119"/>
    </row>
    <row r="505" ht="15.75">
      <c r="AA505" s="119"/>
    </row>
    <row r="506" ht="15.75">
      <c r="AA506" s="119"/>
    </row>
    <row r="507" ht="15.75">
      <c r="AA507" s="119"/>
    </row>
    <row r="508" ht="15.75">
      <c r="AA508" s="119"/>
    </row>
    <row r="509" ht="15.75">
      <c r="AA509" s="119"/>
    </row>
    <row r="510" ht="15.75">
      <c r="AA510" s="119"/>
    </row>
    <row r="511" ht="15.75">
      <c r="AA511" s="119"/>
    </row>
    <row r="512" ht="15.75">
      <c r="AA512" s="119"/>
    </row>
    <row r="513" ht="15.75">
      <c r="AA513" s="119"/>
    </row>
    <row r="514" ht="15.75">
      <c r="AA514" s="119"/>
    </row>
    <row r="515" ht="15.75">
      <c r="AA515" s="119"/>
    </row>
    <row r="516" ht="15.75">
      <c r="AA516" s="119"/>
    </row>
    <row r="517" ht="15.75">
      <c r="AA517" s="119"/>
    </row>
    <row r="518" ht="15.75">
      <c r="AA518" s="119"/>
    </row>
    <row r="519" ht="15.75">
      <c r="AA519" s="119"/>
    </row>
    <row r="520" ht="15.75">
      <c r="AA520" s="119"/>
    </row>
    <row r="521" ht="15.75">
      <c r="AA521" s="119"/>
    </row>
    <row r="522" ht="15.75">
      <c r="AA522" s="119"/>
    </row>
    <row r="523" ht="15.75">
      <c r="AA523" s="119"/>
    </row>
    <row r="524" ht="15.75">
      <c r="AA524" s="119"/>
    </row>
    <row r="525" ht="15.75">
      <c r="AA525" s="119"/>
    </row>
    <row r="526" ht="15.75">
      <c r="AA526" s="119"/>
    </row>
    <row r="527" ht="15.75">
      <c r="AA527" s="119"/>
    </row>
    <row r="528" ht="15.75">
      <c r="AA528" s="119"/>
    </row>
    <row r="529" ht="15.75">
      <c r="AA529" s="119"/>
    </row>
    <row r="530" ht="15.75">
      <c r="AA530" s="119"/>
    </row>
    <row r="531" ht="15.75">
      <c r="AA531" s="119"/>
    </row>
    <row r="532" ht="15.75">
      <c r="AA532" s="119"/>
    </row>
    <row r="533" ht="15.75">
      <c r="AA533" s="119"/>
    </row>
    <row r="534" ht="15.75">
      <c r="AA534" s="119"/>
    </row>
    <row r="535" ht="15.75">
      <c r="AA535" s="119"/>
    </row>
    <row r="536" ht="15.75">
      <c r="AA536" s="119"/>
    </row>
    <row r="537" ht="15.75">
      <c r="AA537" s="119"/>
    </row>
    <row r="538" ht="15.75">
      <c r="AA538" s="119"/>
    </row>
    <row r="539" ht="15.75">
      <c r="AA539" s="119"/>
    </row>
    <row r="540" ht="15.75">
      <c r="AA540" s="119"/>
    </row>
    <row r="541" ht="15.75">
      <c r="AA541" s="119"/>
    </row>
    <row r="542" ht="15.75">
      <c r="AA542" s="119"/>
    </row>
    <row r="543" ht="15.75">
      <c r="AA543" s="119"/>
    </row>
    <row r="544" ht="15.75">
      <c r="AA544" s="119"/>
    </row>
    <row r="545" ht="15.75">
      <c r="AA545" s="119"/>
    </row>
    <row r="546" ht="15.75">
      <c r="AA546" s="119"/>
    </row>
    <row r="547" ht="15.75">
      <c r="AA547" s="119"/>
    </row>
    <row r="548" ht="15.75">
      <c r="AA548" s="119"/>
    </row>
    <row r="549" ht="15.75">
      <c r="AA549" s="119"/>
    </row>
    <row r="550" ht="15.75">
      <c r="AA550" s="119"/>
    </row>
    <row r="551" ht="15.75">
      <c r="AA551" s="119"/>
    </row>
    <row r="552" ht="15.75">
      <c r="AA552" s="119"/>
    </row>
    <row r="553" ht="15.75">
      <c r="AA553" s="119"/>
    </row>
    <row r="554" ht="15.75">
      <c r="AA554" s="119"/>
    </row>
    <row r="555" ht="15.75">
      <c r="AA555" s="119"/>
    </row>
    <row r="556" ht="15.75">
      <c r="AA556" s="119"/>
    </row>
    <row r="557" ht="15.75">
      <c r="AA557" s="119"/>
    </row>
    <row r="558" ht="15.75">
      <c r="AA558" s="119"/>
    </row>
    <row r="559" ht="15.75">
      <c r="AA559" s="119"/>
    </row>
    <row r="560" ht="15.75">
      <c r="AA560" s="119"/>
    </row>
    <row r="561" ht="15.75">
      <c r="AA561" s="119"/>
    </row>
    <row r="562" ht="15.75">
      <c r="AA562" s="119"/>
    </row>
    <row r="563" ht="15.75">
      <c r="AA563" s="119"/>
    </row>
    <row r="564" ht="15.75">
      <c r="AA564" s="119"/>
    </row>
    <row r="565" ht="15.75">
      <c r="AA565" s="119"/>
    </row>
    <row r="566" ht="15.75">
      <c r="AA566" s="119"/>
    </row>
    <row r="567" ht="15.75">
      <c r="AA567" s="119"/>
    </row>
    <row r="568" ht="15.75">
      <c r="AA568" s="119"/>
    </row>
    <row r="569" ht="15.75">
      <c r="AA569" s="119"/>
    </row>
    <row r="570" ht="15.75">
      <c r="AA570" s="119"/>
    </row>
    <row r="571" ht="15.75">
      <c r="AA571" s="119"/>
    </row>
    <row r="572" ht="15.75">
      <c r="AA572" s="119"/>
    </row>
    <row r="573" ht="15.75">
      <c r="AA573" s="119"/>
    </row>
    <row r="574" ht="15.75">
      <c r="AA574" s="119"/>
    </row>
    <row r="575" ht="15.75">
      <c r="AA575" s="119"/>
    </row>
    <row r="576" ht="15.75">
      <c r="AA576" s="119"/>
    </row>
    <row r="577" ht="15.75">
      <c r="AA577" s="119"/>
    </row>
    <row r="578" ht="15.75">
      <c r="AA578" s="119"/>
    </row>
    <row r="579" ht="15.75">
      <c r="AA579" s="119"/>
    </row>
    <row r="580" ht="15.75">
      <c r="AA580" s="119"/>
    </row>
    <row r="581" ht="15.75">
      <c r="AA581" s="119"/>
    </row>
    <row r="582" ht="15.75">
      <c r="AA582" s="119"/>
    </row>
    <row r="583" ht="15.75">
      <c r="AA583" s="119"/>
    </row>
    <row r="584" ht="15.75">
      <c r="AA584" s="119"/>
    </row>
    <row r="585" ht="15.75">
      <c r="AA585" s="119"/>
    </row>
    <row r="586" ht="15.75">
      <c r="AA586" s="119"/>
    </row>
    <row r="587" ht="15.75">
      <c r="AA587" s="119"/>
    </row>
    <row r="588" ht="15.75">
      <c r="AA588" s="119"/>
    </row>
    <row r="589" ht="15.75">
      <c r="AA589" s="119"/>
    </row>
    <row r="590" ht="15.75">
      <c r="AA590" s="119"/>
    </row>
    <row r="591" ht="15.75">
      <c r="AA591" s="119"/>
    </row>
    <row r="592" ht="15.75">
      <c r="AA592" s="119"/>
    </row>
    <row r="593" ht="15.75">
      <c r="AA593" s="119"/>
    </row>
    <row r="594" ht="15.75">
      <c r="AA594" s="119"/>
    </row>
    <row r="595" ht="15.75">
      <c r="AA595" s="119"/>
    </row>
    <row r="596" ht="15.75">
      <c r="AA596" s="119"/>
    </row>
    <row r="597" ht="15.75">
      <c r="AA597" s="119"/>
    </row>
    <row r="598" ht="15.75">
      <c r="AA598" s="119"/>
    </row>
    <row r="599" ht="15.75">
      <c r="AA599" s="119"/>
    </row>
    <row r="600" ht="15.75">
      <c r="AA600" s="119"/>
    </row>
    <row r="601" ht="15.75">
      <c r="AA601" s="119"/>
    </row>
    <row r="602" ht="15.75">
      <c r="AA602" s="119"/>
    </row>
    <row r="603" ht="15.75">
      <c r="AA603" s="119"/>
    </row>
    <row r="604" ht="15.75">
      <c r="AA604" s="119"/>
    </row>
    <row r="605" ht="15.75">
      <c r="AA605" s="119"/>
    </row>
    <row r="606" ht="15.75">
      <c r="AA606" s="119"/>
    </row>
    <row r="607" ht="15.75">
      <c r="AA607" s="119"/>
    </row>
    <row r="608" ht="15.75">
      <c r="AA608" s="119"/>
    </row>
    <row r="609" ht="15.75">
      <c r="AA609" s="119"/>
    </row>
    <row r="610" ht="15.75">
      <c r="AA610" s="119"/>
    </row>
    <row r="611" ht="15.75">
      <c r="AA611" s="119"/>
    </row>
    <row r="612" ht="15.75">
      <c r="AA612" s="119"/>
    </row>
    <row r="613" ht="15.75">
      <c r="AA613" s="119"/>
    </row>
    <row r="614" ht="15.75">
      <c r="AA614" s="119"/>
    </row>
    <row r="615" ht="15.75">
      <c r="AA615" s="119"/>
    </row>
    <row r="616" ht="15.75">
      <c r="AA616" s="119"/>
    </row>
    <row r="617" ht="15.75">
      <c r="AA617" s="119"/>
    </row>
    <row r="618" ht="15.75">
      <c r="AA618" s="119"/>
    </row>
    <row r="619" ht="15.75">
      <c r="AA619" s="119"/>
    </row>
    <row r="620" ht="15.75">
      <c r="AA620" s="119"/>
    </row>
    <row r="621" ht="15.75">
      <c r="AA621" s="119"/>
    </row>
    <row r="622" ht="15.75">
      <c r="AA622" s="119"/>
    </row>
    <row r="623" ht="15.75">
      <c r="AA623" s="119"/>
    </row>
    <row r="624" ht="15.75">
      <c r="AA624" s="119"/>
    </row>
    <row r="625" ht="15.75">
      <c r="AA625" s="119"/>
    </row>
    <row r="626" ht="15.75">
      <c r="AA626" s="119"/>
    </row>
    <row r="627" ht="15.75">
      <c r="AA627" s="119"/>
    </row>
    <row r="628" ht="15.75">
      <c r="AA628" s="119"/>
    </row>
    <row r="629" ht="15.75">
      <c r="AA629" s="119"/>
    </row>
    <row r="630" ht="15.75">
      <c r="AA630" s="119"/>
    </row>
    <row r="631" ht="15.75">
      <c r="AA631" s="119"/>
    </row>
    <row r="632" ht="15.75">
      <c r="AA632" s="119"/>
    </row>
    <row r="633" ht="15.75">
      <c r="AA633" s="119"/>
    </row>
    <row r="634" ht="15.75">
      <c r="AA634" s="119"/>
    </row>
    <row r="635" ht="15.75">
      <c r="AA635" s="119"/>
    </row>
    <row r="636" ht="15.75">
      <c r="AA636" s="119"/>
    </row>
    <row r="637" ht="15.75">
      <c r="AA637" s="119"/>
    </row>
    <row r="638" ht="15.75">
      <c r="AA638" s="119"/>
    </row>
    <row r="639" ht="15.75">
      <c r="AA639" s="119"/>
    </row>
    <row r="640" ht="15.75">
      <c r="AA640" s="119"/>
    </row>
    <row r="641" ht="15.75">
      <c r="AA641" s="119"/>
    </row>
    <row r="642" ht="15.75">
      <c r="AA642" s="119"/>
    </row>
    <row r="643" ht="15.75">
      <c r="AA643" s="119"/>
    </row>
    <row r="644" ht="15.75">
      <c r="AA644" s="119"/>
    </row>
    <row r="645" ht="15.75">
      <c r="AA645" s="119"/>
    </row>
    <row r="646" ht="15.75">
      <c r="AA646" s="119"/>
    </row>
    <row r="647" ht="15.75">
      <c r="AA647" s="119"/>
    </row>
    <row r="648" ht="15.75">
      <c r="AA648" s="119"/>
    </row>
    <row r="649" ht="15.75">
      <c r="AA649" s="119"/>
    </row>
    <row r="650" ht="15.75">
      <c r="AA650" s="119"/>
    </row>
    <row r="651" ht="15.75">
      <c r="AA651" s="119"/>
    </row>
    <row r="652" ht="15.75">
      <c r="AA652" s="119"/>
    </row>
    <row r="653" ht="15.75">
      <c r="AA653" s="119"/>
    </row>
    <row r="654" ht="15.75">
      <c r="AA654" s="119"/>
    </row>
    <row r="655" ht="15.75">
      <c r="AA655" s="119"/>
    </row>
    <row r="656" ht="15.75">
      <c r="AA656" s="119"/>
    </row>
    <row r="657" ht="15.75">
      <c r="AA657" s="119"/>
    </row>
    <row r="658" ht="15.75">
      <c r="AA658" s="119"/>
    </row>
    <row r="659" ht="15.75">
      <c r="AA659" s="119"/>
    </row>
    <row r="660" ht="15.75">
      <c r="AA660" s="119"/>
    </row>
    <row r="661" ht="15.75">
      <c r="AA661" s="119"/>
    </row>
    <row r="662" ht="15.75">
      <c r="AA662" s="119"/>
    </row>
    <row r="663" ht="15.75">
      <c r="AA663" s="119"/>
    </row>
    <row r="664" ht="15.75">
      <c r="AA664" s="119"/>
    </row>
    <row r="665" ht="15.75">
      <c r="AA665" s="119"/>
    </row>
    <row r="666" ht="15.75">
      <c r="AA666" s="119"/>
    </row>
    <row r="667" ht="15.75">
      <c r="AA667" s="119"/>
    </row>
    <row r="668" ht="15.75">
      <c r="AA668" s="119"/>
    </row>
    <row r="669" ht="15.75">
      <c r="AA669" s="119"/>
    </row>
    <row r="670" ht="15.75">
      <c r="AA670" s="119"/>
    </row>
    <row r="671" ht="15.75">
      <c r="AA671" s="119"/>
    </row>
    <row r="672" ht="15.75">
      <c r="AA672" s="119"/>
    </row>
    <row r="673" ht="15.75">
      <c r="AA673" s="119"/>
    </row>
    <row r="674" ht="15.75">
      <c r="AA674" s="119"/>
    </row>
    <row r="675" ht="15.75">
      <c r="AA675" s="119"/>
    </row>
    <row r="676" ht="15.75">
      <c r="AA676" s="119"/>
    </row>
    <row r="677" ht="15.75">
      <c r="AA677" s="119"/>
    </row>
    <row r="678" ht="15.75">
      <c r="AA678" s="119"/>
    </row>
    <row r="679" ht="15.75">
      <c r="AA679" s="119"/>
    </row>
    <row r="680" ht="15.75">
      <c r="AA680" s="119"/>
    </row>
    <row r="681" ht="15.75">
      <c r="AA681" s="119"/>
    </row>
    <row r="682" ht="15.75">
      <c r="AA682" s="119"/>
    </row>
    <row r="683" ht="15.75">
      <c r="AA683" s="119"/>
    </row>
    <row r="684" ht="15.75">
      <c r="AA684" s="119"/>
    </row>
    <row r="685" ht="15.75">
      <c r="AA685" s="119"/>
    </row>
    <row r="686" ht="15.75">
      <c r="AA686" s="119"/>
    </row>
    <row r="687" ht="15.75">
      <c r="AA687" s="119"/>
    </row>
    <row r="688" ht="15.75">
      <c r="AA688" s="119"/>
    </row>
    <row r="689" ht="15.75">
      <c r="AA689" s="119"/>
    </row>
    <row r="690" ht="15.75">
      <c r="AA690" s="119"/>
    </row>
    <row r="691" ht="15.75">
      <c r="AA691" s="119"/>
    </row>
    <row r="692" ht="15.75">
      <c r="AA692" s="119"/>
    </row>
    <row r="693" ht="15.75">
      <c r="AA693" s="119"/>
    </row>
    <row r="694" ht="15.75">
      <c r="AA694" s="119"/>
    </row>
    <row r="695" ht="15.75">
      <c r="AA695" s="119"/>
    </row>
    <row r="696" ht="15.75">
      <c r="AA696" s="119"/>
    </row>
    <row r="697" ht="15.75">
      <c r="AA697" s="119"/>
    </row>
    <row r="698" ht="15.75">
      <c r="AA698" s="119"/>
    </row>
    <row r="699" ht="15.75">
      <c r="AA699" s="119"/>
    </row>
    <row r="700" ht="15.75">
      <c r="AA700" s="119"/>
    </row>
    <row r="701" ht="15.75">
      <c r="AA701" s="119"/>
    </row>
    <row r="702" ht="15.75">
      <c r="AA702" s="119"/>
    </row>
    <row r="703" ht="15.75">
      <c r="AA703" s="119"/>
    </row>
    <row r="704" ht="15.75">
      <c r="AA704" s="119"/>
    </row>
    <row r="705" ht="15.75">
      <c r="AA705" s="119"/>
    </row>
    <row r="706" ht="15.75">
      <c r="AA706" s="119"/>
    </row>
    <row r="707" ht="15.75">
      <c r="AA707" s="119"/>
    </row>
    <row r="708" ht="15.75">
      <c r="AA708" s="119"/>
    </row>
    <row r="709" ht="15.75">
      <c r="AA709" s="119"/>
    </row>
    <row r="710" ht="15.75">
      <c r="AA710" s="119"/>
    </row>
    <row r="711" ht="15.75">
      <c r="AA711" s="119"/>
    </row>
    <row r="712" ht="15.75">
      <c r="AA712" s="119"/>
    </row>
    <row r="713" ht="15.75">
      <c r="AA713" s="119"/>
    </row>
    <row r="714" ht="15.75">
      <c r="AA714" s="119"/>
    </row>
    <row r="715" ht="15.75">
      <c r="AA715" s="119"/>
    </row>
    <row r="716" ht="15.75">
      <c r="AA716" s="119"/>
    </row>
    <row r="717" ht="15.75">
      <c r="AA717" s="119"/>
    </row>
    <row r="718" ht="15.75">
      <c r="AA718" s="119"/>
    </row>
    <row r="719" ht="15.75">
      <c r="AA719" s="119"/>
    </row>
    <row r="720" ht="15.75">
      <c r="AA720" s="119"/>
    </row>
    <row r="721" ht="15.75">
      <c r="AA721" s="119"/>
    </row>
    <row r="722" ht="15.75">
      <c r="AA722" s="119"/>
    </row>
    <row r="723" ht="15.75">
      <c r="AA723" s="119"/>
    </row>
    <row r="724" ht="15.75">
      <c r="AA724" s="119"/>
    </row>
    <row r="725" ht="15.75">
      <c r="AA725" s="119"/>
    </row>
    <row r="726" ht="15.75">
      <c r="AA726" s="119"/>
    </row>
    <row r="727" ht="15.75">
      <c r="AA727" s="119"/>
    </row>
    <row r="728" ht="15.75">
      <c r="AA728" s="119"/>
    </row>
    <row r="729" ht="15.75">
      <c r="AA729" s="119"/>
    </row>
    <row r="730" ht="15.75">
      <c r="AA730" s="119"/>
    </row>
    <row r="731" ht="15.75">
      <c r="AA731" s="119"/>
    </row>
    <row r="732" ht="15.75">
      <c r="AA732" s="119"/>
    </row>
    <row r="733" ht="15.75">
      <c r="AA733" s="119"/>
    </row>
    <row r="734" ht="15.75">
      <c r="AA734" s="119"/>
    </row>
    <row r="735" ht="15.75">
      <c r="AA735" s="119"/>
    </row>
    <row r="736" ht="15.75">
      <c r="AA736" s="119"/>
    </row>
    <row r="737" ht="15.75">
      <c r="AA737" s="119"/>
    </row>
    <row r="738" ht="15.75">
      <c r="AA738" s="119"/>
    </row>
    <row r="739" ht="15.75">
      <c r="AA739" s="119"/>
    </row>
    <row r="740" ht="15.75">
      <c r="AA740" s="119"/>
    </row>
    <row r="741" ht="15.75">
      <c r="AA741" s="119"/>
    </row>
    <row r="742" ht="15.75">
      <c r="AA742" s="119"/>
    </row>
    <row r="743" ht="15.75">
      <c r="AA743" s="119"/>
    </row>
    <row r="744" ht="15.75">
      <c r="AA744" s="119"/>
    </row>
    <row r="745" ht="15.75">
      <c r="AA745" s="119"/>
    </row>
    <row r="746" ht="15.75">
      <c r="AA746" s="119"/>
    </row>
    <row r="747" ht="15.75">
      <c r="AA747" s="119"/>
    </row>
    <row r="748" ht="15.75">
      <c r="AA748" s="119"/>
    </row>
    <row r="749" ht="15.75">
      <c r="AA749" s="119"/>
    </row>
    <row r="750" ht="15.75">
      <c r="AA750" s="119"/>
    </row>
    <row r="751" ht="15.75">
      <c r="AA751" s="119"/>
    </row>
    <row r="752" ht="15.75">
      <c r="AA752" s="119"/>
    </row>
    <row r="753" ht="15.75">
      <c r="AA753" s="119"/>
    </row>
    <row r="754" ht="15.75">
      <c r="AA754" s="119"/>
    </row>
    <row r="755" ht="15.75">
      <c r="AA755" s="119"/>
    </row>
    <row r="756" ht="15.75">
      <c r="AA756" s="119"/>
    </row>
    <row r="757" ht="15.75">
      <c r="AA757" s="119"/>
    </row>
    <row r="758" ht="15.75">
      <c r="AA758" s="119"/>
    </row>
    <row r="759" ht="15.75">
      <c r="AA759" s="119"/>
    </row>
    <row r="760" ht="15.75">
      <c r="AA760" s="119"/>
    </row>
    <row r="761" ht="15.75">
      <c r="AA761" s="119"/>
    </row>
    <row r="762" ht="15.75">
      <c r="AA762" s="119"/>
    </row>
    <row r="763" ht="15.75">
      <c r="AA763" s="119"/>
    </row>
    <row r="764" ht="15.75">
      <c r="AA764" s="119"/>
    </row>
    <row r="765" ht="15.75">
      <c r="AA765" s="119"/>
    </row>
    <row r="766" ht="15.75">
      <c r="AA766" s="119"/>
    </row>
    <row r="767" ht="15.75">
      <c r="AA767" s="119"/>
    </row>
    <row r="768" ht="15.75">
      <c r="AA768" s="119"/>
    </row>
    <row r="769" ht="15.75">
      <c r="AA769" s="119"/>
    </row>
    <row r="770" ht="15.75">
      <c r="AA770" s="119"/>
    </row>
    <row r="771" ht="15.75">
      <c r="AA771" s="119"/>
    </row>
    <row r="772" ht="15.75">
      <c r="AA772" s="119"/>
    </row>
    <row r="773" ht="15.75">
      <c r="AA773" s="119"/>
    </row>
    <row r="774" ht="15.75">
      <c r="AA774" s="119"/>
    </row>
    <row r="775" ht="15.75">
      <c r="AA775" s="119"/>
    </row>
    <row r="776" ht="15.75">
      <c r="AA776" s="119"/>
    </row>
    <row r="777" ht="15.75">
      <c r="AA777" s="119"/>
    </row>
    <row r="778" ht="15.75">
      <c r="AA778" s="119"/>
    </row>
    <row r="779" ht="15.75">
      <c r="AA779" s="119"/>
    </row>
    <row r="780" ht="15.75">
      <c r="AA780" s="119"/>
    </row>
    <row r="781" ht="15.75">
      <c r="AA781" s="119"/>
    </row>
    <row r="782" ht="15.75">
      <c r="AA782" s="119"/>
    </row>
    <row r="783" ht="15.75">
      <c r="AA783" s="119"/>
    </row>
    <row r="784" ht="15.75">
      <c r="AA784" s="119"/>
    </row>
    <row r="785" ht="15.75">
      <c r="AA785" s="119"/>
    </row>
    <row r="786" ht="15.75">
      <c r="AA786" s="119"/>
    </row>
    <row r="787" ht="15.75">
      <c r="AA787" s="119"/>
    </row>
    <row r="788" ht="15.75">
      <c r="AA788" s="119"/>
    </row>
    <row r="789" ht="15.75">
      <c r="AA789" s="119"/>
    </row>
    <row r="790" ht="15.75">
      <c r="AA790" s="119"/>
    </row>
    <row r="791" ht="15.75">
      <c r="AA791" s="119"/>
    </row>
    <row r="792" ht="15.75">
      <c r="AA792" s="119"/>
    </row>
    <row r="793" ht="15.75">
      <c r="AA793" s="119"/>
    </row>
    <row r="794" ht="15.75">
      <c r="AA794" s="119"/>
    </row>
    <row r="795" ht="15.75">
      <c r="AA795" s="119"/>
    </row>
    <row r="796" ht="15.75">
      <c r="AA796" s="119"/>
    </row>
    <row r="797" ht="15.75">
      <c r="AA797" s="119"/>
    </row>
    <row r="798" ht="15.75">
      <c r="AA798" s="119"/>
    </row>
    <row r="799" ht="15.75">
      <c r="AA799" s="119"/>
    </row>
    <row r="800" ht="15.75">
      <c r="AA800" s="119"/>
    </row>
    <row r="801" ht="15.75">
      <c r="AA801" s="119"/>
    </row>
    <row r="802" ht="15.75">
      <c r="AA802" s="119"/>
    </row>
    <row r="803" ht="15.75">
      <c r="AA803" s="119"/>
    </row>
    <row r="804" ht="15.75">
      <c r="AA804" s="119"/>
    </row>
    <row r="805" ht="15.75">
      <c r="AA805" s="119"/>
    </row>
    <row r="806" ht="15.75">
      <c r="AA806" s="119"/>
    </row>
    <row r="807" ht="15.75">
      <c r="AA807" s="119"/>
    </row>
    <row r="808" ht="15.75">
      <c r="AA808" s="119"/>
    </row>
    <row r="809" ht="15.75">
      <c r="AA809" s="119"/>
    </row>
    <row r="810" ht="15.75">
      <c r="AA810" s="119"/>
    </row>
    <row r="811" ht="15.75">
      <c r="AA811" s="119"/>
    </row>
    <row r="812" ht="15.75">
      <c r="AA812" s="119"/>
    </row>
    <row r="813" ht="15.75">
      <c r="AA813" s="119"/>
    </row>
    <row r="814" ht="15.75">
      <c r="AA814" s="119"/>
    </row>
    <row r="815" ht="15.75">
      <c r="AA815" s="119"/>
    </row>
    <row r="816" ht="15.75">
      <c r="AA816" s="119"/>
    </row>
    <row r="817" ht="15.75">
      <c r="AA817" s="119"/>
    </row>
    <row r="818" ht="15.75">
      <c r="AA818" s="119"/>
    </row>
    <row r="819" ht="15.75">
      <c r="AA819" s="119"/>
    </row>
    <row r="820" ht="15.75">
      <c r="AA820" s="119"/>
    </row>
    <row r="821" ht="15.75">
      <c r="AA821" s="119"/>
    </row>
    <row r="822" ht="15.75">
      <c r="AA822" s="119"/>
    </row>
    <row r="823" ht="15.75">
      <c r="AA823" s="119"/>
    </row>
    <row r="824" ht="15.75">
      <c r="AA824" s="119"/>
    </row>
    <row r="825" ht="15.75">
      <c r="AA825" s="119"/>
    </row>
    <row r="826" ht="15.75">
      <c r="AA826" s="119"/>
    </row>
    <row r="827" ht="15.75">
      <c r="AA827" s="119"/>
    </row>
    <row r="828" ht="15.75">
      <c r="AA828" s="119"/>
    </row>
    <row r="829" ht="15.75">
      <c r="AA829" s="119"/>
    </row>
    <row r="830" ht="15.75">
      <c r="AA830" s="119"/>
    </row>
    <row r="831" ht="15.75">
      <c r="AA831" s="119"/>
    </row>
    <row r="832" ht="15.75">
      <c r="AA832" s="119"/>
    </row>
    <row r="833" ht="15.75">
      <c r="AA833" s="119"/>
    </row>
    <row r="834" ht="15.75">
      <c r="AA834" s="119"/>
    </row>
    <row r="835" ht="15.75">
      <c r="AA835" s="119"/>
    </row>
    <row r="836" ht="15.75">
      <c r="AA836" s="119"/>
    </row>
    <row r="837" ht="15.75">
      <c r="AA837" s="119"/>
    </row>
    <row r="838" ht="15.75">
      <c r="AA838" s="119"/>
    </row>
    <row r="839" ht="15.75">
      <c r="AA839" s="119"/>
    </row>
    <row r="840" ht="15.75">
      <c r="AA840" s="119"/>
    </row>
    <row r="841" ht="15.75">
      <c r="AA841" s="119"/>
    </row>
    <row r="842" ht="15.75">
      <c r="AA842" s="119"/>
    </row>
    <row r="843" ht="15.75">
      <c r="AA843" s="119"/>
    </row>
    <row r="844" ht="15.75">
      <c r="AA844" s="119"/>
    </row>
    <row r="845" ht="15.75">
      <c r="AA845" s="119"/>
    </row>
    <row r="846" ht="15.75">
      <c r="AA846" s="119"/>
    </row>
    <row r="847" ht="15.75">
      <c r="AA847" s="119"/>
    </row>
    <row r="848" ht="15.75">
      <c r="AA848" s="119"/>
    </row>
    <row r="849" ht="15.75">
      <c r="AA849" s="119"/>
    </row>
    <row r="850" ht="15.75">
      <c r="AA850" s="119"/>
    </row>
    <row r="851" ht="15.75">
      <c r="AA851" s="119"/>
    </row>
    <row r="852" ht="15.75">
      <c r="AA852" s="119"/>
    </row>
    <row r="853" ht="15.75">
      <c r="AA853" s="119"/>
    </row>
    <row r="854" ht="15.75">
      <c r="AA854" s="119"/>
    </row>
    <row r="855" ht="15.75">
      <c r="AA855" s="119"/>
    </row>
    <row r="856" ht="15.75">
      <c r="AA856" s="119"/>
    </row>
    <row r="857" ht="15.75">
      <c r="AA857" s="119"/>
    </row>
    <row r="858" ht="15.75">
      <c r="AA858" s="119"/>
    </row>
    <row r="859" ht="15.75">
      <c r="AA859" s="119"/>
    </row>
    <row r="860" ht="15.75">
      <c r="AA860" s="119"/>
    </row>
    <row r="861" ht="15.75">
      <c r="AA861" s="119"/>
    </row>
    <row r="862" ht="15.75">
      <c r="AA862" s="119"/>
    </row>
    <row r="863" ht="15.75">
      <c r="AA863" s="119"/>
    </row>
    <row r="864" ht="15.75">
      <c r="AA864" s="119"/>
    </row>
    <row r="865" ht="15.75">
      <c r="AA865" s="119"/>
    </row>
    <row r="866" ht="15.75">
      <c r="AA866" s="119"/>
    </row>
    <row r="867" ht="15.75">
      <c r="AA867" s="119"/>
    </row>
    <row r="868" ht="15.75">
      <c r="AA868" s="119"/>
    </row>
    <row r="869" ht="15.75">
      <c r="AA869" s="119"/>
    </row>
    <row r="870" ht="15.75">
      <c r="AA870" s="119"/>
    </row>
    <row r="871" ht="15.75">
      <c r="AA871" s="119"/>
    </row>
    <row r="872" ht="15.75">
      <c r="AA872" s="119"/>
    </row>
    <row r="873" ht="15.75">
      <c r="AA873" s="119"/>
    </row>
    <row r="874" ht="15.75">
      <c r="AA874" s="119"/>
    </row>
    <row r="875" ht="15.75">
      <c r="AA875" s="119"/>
    </row>
    <row r="876" ht="15.75">
      <c r="AA876" s="119"/>
    </row>
    <row r="877" ht="15.75">
      <c r="AA877" s="119"/>
    </row>
    <row r="878" ht="15.75">
      <c r="AA878" s="119"/>
    </row>
    <row r="879" ht="15.75">
      <c r="AA879" s="119"/>
    </row>
    <row r="880" ht="15.75">
      <c r="AA880" s="119"/>
    </row>
    <row r="881" ht="15.75">
      <c r="AA881" s="119"/>
    </row>
    <row r="882" ht="15.75">
      <c r="AA882" s="119"/>
    </row>
    <row r="883" ht="15.75">
      <c r="AA883" s="119"/>
    </row>
    <row r="884" ht="15.75">
      <c r="AA884" s="119"/>
    </row>
    <row r="885" ht="15.75">
      <c r="AA885" s="119"/>
    </row>
    <row r="886" ht="15.75">
      <c r="AA886" s="119"/>
    </row>
    <row r="887" ht="15.75">
      <c r="AA887" s="119"/>
    </row>
    <row r="888" ht="15.75">
      <c r="AA888" s="119"/>
    </row>
    <row r="889" ht="15.75">
      <c r="AA889" s="119"/>
    </row>
    <row r="890" ht="15.75">
      <c r="AA890" s="119"/>
    </row>
    <row r="891" ht="15.75">
      <c r="AA891" s="119"/>
    </row>
    <row r="892" ht="15.75">
      <c r="AA892" s="119"/>
    </row>
    <row r="893" ht="15.75">
      <c r="AA893" s="119"/>
    </row>
    <row r="894" ht="15.75">
      <c r="AA894" s="119"/>
    </row>
    <row r="895" ht="15.75">
      <c r="AA895" s="119"/>
    </row>
    <row r="896" ht="15.75">
      <c r="AA896" s="119"/>
    </row>
    <row r="897" ht="15.75">
      <c r="AA897" s="119"/>
    </row>
    <row r="898" ht="15.75">
      <c r="AA898" s="119"/>
    </row>
    <row r="899" ht="15.75">
      <c r="AA899" s="119"/>
    </row>
    <row r="900" ht="15.75">
      <c r="AA900" s="119"/>
    </row>
    <row r="901" ht="15.75">
      <c r="AA901" s="119"/>
    </row>
    <row r="902" ht="15.75">
      <c r="AA902" s="119"/>
    </row>
    <row r="903" ht="15.75">
      <c r="AA903" s="119"/>
    </row>
    <row r="904" ht="15.75">
      <c r="AA904" s="119"/>
    </row>
    <row r="905" ht="15.75">
      <c r="AA905" s="119"/>
    </row>
    <row r="906" ht="15.75">
      <c r="AA906" s="119"/>
    </row>
    <row r="907" ht="15.75">
      <c r="AA907" s="119"/>
    </row>
    <row r="908" ht="15.75">
      <c r="AA908" s="119"/>
    </row>
    <row r="909" ht="15.75">
      <c r="AA909" s="119"/>
    </row>
    <row r="910" ht="15.75">
      <c r="AA910" s="119"/>
    </row>
    <row r="911" ht="15.75">
      <c r="AA911" s="119"/>
    </row>
    <row r="912" ht="15.75">
      <c r="AA912" s="119"/>
    </row>
    <row r="913" ht="15.75">
      <c r="AA913" s="119"/>
    </row>
    <row r="914" ht="15.75">
      <c r="AA914" s="119"/>
    </row>
    <row r="915" ht="15.75">
      <c r="AA915" s="119"/>
    </row>
    <row r="916" ht="15.75">
      <c r="AA916" s="119"/>
    </row>
    <row r="917" ht="15.75">
      <c r="AA917" s="119"/>
    </row>
    <row r="918" ht="15.75">
      <c r="AA918" s="119"/>
    </row>
    <row r="919" ht="15.75">
      <c r="AA919" s="119"/>
    </row>
    <row r="920" ht="15.75">
      <c r="AA920" s="119"/>
    </row>
    <row r="921" ht="15.75">
      <c r="AA921" s="119"/>
    </row>
    <row r="922" ht="15.75">
      <c r="AA922" s="119"/>
    </row>
    <row r="923" ht="15.75">
      <c r="AA923" s="119"/>
    </row>
    <row r="924" ht="15.75">
      <c r="AA924" s="119"/>
    </row>
    <row r="925" ht="15.75">
      <c r="AA925" s="119"/>
    </row>
    <row r="926" ht="15.75">
      <c r="AA926" s="119"/>
    </row>
    <row r="927" ht="15.75">
      <c r="AA927" s="119"/>
    </row>
    <row r="928" ht="15.75">
      <c r="AA928" s="119"/>
    </row>
    <row r="929" ht="15.75">
      <c r="AA929" s="119"/>
    </row>
    <row r="930" ht="15.75">
      <c r="AA930" s="119"/>
    </row>
    <row r="931" ht="15.75">
      <c r="AA931" s="119"/>
    </row>
    <row r="932" ht="15.75">
      <c r="AA932" s="119"/>
    </row>
    <row r="933" ht="15.75">
      <c r="AA933" s="119"/>
    </row>
    <row r="934" ht="15.75">
      <c r="AA934" s="119"/>
    </row>
    <row r="935" ht="15.75">
      <c r="AA935" s="119"/>
    </row>
    <row r="936" ht="15.75">
      <c r="AA936" s="119"/>
    </row>
    <row r="937" ht="15.75">
      <c r="AA937" s="119"/>
    </row>
    <row r="938" ht="15.75">
      <c r="AA938" s="119"/>
    </row>
    <row r="939" ht="15.75">
      <c r="AA939" s="119"/>
    </row>
    <row r="940" ht="15.75">
      <c r="AA940" s="119"/>
    </row>
    <row r="941" ht="15.75">
      <c r="AA941" s="119"/>
    </row>
    <row r="942" ht="15.75">
      <c r="AA942" s="119"/>
    </row>
    <row r="943" ht="15.75">
      <c r="AA943" s="119"/>
    </row>
    <row r="944" ht="15.75">
      <c r="AA944" s="119"/>
    </row>
    <row r="945" ht="15.75">
      <c r="AA945" s="119"/>
    </row>
    <row r="946" ht="15.75">
      <c r="AA946" s="119"/>
    </row>
    <row r="947" ht="15.75">
      <c r="AA947" s="119"/>
    </row>
    <row r="948" ht="15.75">
      <c r="AA948" s="119"/>
    </row>
    <row r="949" ht="15.75">
      <c r="AA949" s="119"/>
    </row>
    <row r="950" ht="15.75">
      <c r="AA950" s="119"/>
    </row>
    <row r="951" ht="15.75">
      <c r="AA951" s="119"/>
    </row>
    <row r="952" ht="15.75">
      <c r="AA952" s="119"/>
    </row>
    <row r="953" ht="15.75">
      <c r="AA953" s="119"/>
    </row>
    <row r="954" ht="15.75">
      <c r="AA954" s="119"/>
    </row>
    <row r="955" ht="15.75">
      <c r="AA955" s="119"/>
    </row>
    <row r="956" ht="15.75">
      <c r="AA956" s="119"/>
    </row>
    <row r="957" ht="15.75">
      <c r="AA957" s="119"/>
    </row>
    <row r="958" ht="15.75">
      <c r="AA958" s="119"/>
    </row>
    <row r="959" ht="15.75">
      <c r="AA959" s="119"/>
    </row>
    <row r="960" ht="15.75">
      <c r="AA960" s="119"/>
    </row>
    <row r="961" ht="15.75">
      <c r="AA961" s="119"/>
    </row>
    <row r="962" ht="15.75">
      <c r="AA962" s="119"/>
    </row>
    <row r="963" ht="15.75">
      <c r="AA963" s="119"/>
    </row>
    <row r="964" ht="15.75">
      <c r="AA964" s="119"/>
    </row>
    <row r="965" ht="15.75">
      <c r="AA965" s="119"/>
    </row>
    <row r="966" ht="15.75">
      <c r="AA966" s="119"/>
    </row>
    <row r="967" ht="15.75">
      <c r="AA967" s="119"/>
    </row>
    <row r="968" ht="15.75">
      <c r="AA968" s="119"/>
    </row>
    <row r="969" ht="15.75">
      <c r="AA969" s="119"/>
    </row>
    <row r="970" ht="15.75">
      <c r="AA970" s="119"/>
    </row>
    <row r="971" ht="15.75">
      <c r="AA971" s="119"/>
    </row>
    <row r="972" ht="15.75">
      <c r="AA972" s="119"/>
    </row>
    <row r="973" ht="15.75">
      <c r="AA973" s="119"/>
    </row>
    <row r="974" ht="15.75">
      <c r="AA974" s="119"/>
    </row>
    <row r="975" ht="15.75">
      <c r="AA975" s="119"/>
    </row>
    <row r="976" ht="15.75">
      <c r="AA976" s="119"/>
    </row>
    <row r="977" ht="15.75">
      <c r="AA977" s="119"/>
    </row>
    <row r="978" ht="15.75">
      <c r="AA978" s="119"/>
    </row>
    <row r="979" ht="15.75">
      <c r="AA979" s="119"/>
    </row>
    <row r="980" ht="15.75">
      <c r="AA980" s="119"/>
    </row>
    <row r="981" ht="15.75">
      <c r="AA981" s="119"/>
    </row>
    <row r="982" ht="15.75">
      <c r="AA982" s="119"/>
    </row>
    <row r="983" ht="15.75">
      <c r="AA983" s="119"/>
    </row>
    <row r="984" ht="15.75">
      <c r="AA984" s="119"/>
    </row>
    <row r="985" ht="15.75">
      <c r="AA985" s="119"/>
    </row>
    <row r="986" ht="15.75">
      <c r="AA986" s="119"/>
    </row>
    <row r="987" ht="15.75">
      <c r="AA987" s="119"/>
    </row>
    <row r="988" ht="15.75">
      <c r="AA988" s="119"/>
    </row>
    <row r="989" ht="15.75">
      <c r="AA989" s="119"/>
    </row>
    <row r="990" ht="15.75">
      <c r="AA990" s="119"/>
    </row>
    <row r="991" ht="15.75">
      <c r="AA991" s="119"/>
    </row>
    <row r="992" ht="15.75">
      <c r="AA992" s="119"/>
    </row>
    <row r="993" ht="15.75">
      <c r="AA993" s="119"/>
    </row>
    <row r="994" ht="15.75">
      <c r="AA994" s="119"/>
    </row>
    <row r="995" ht="15.75">
      <c r="AA995" s="119"/>
    </row>
    <row r="996" ht="15.75">
      <c r="AA996" s="119"/>
    </row>
    <row r="997" ht="15.75">
      <c r="AA997" s="119"/>
    </row>
    <row r="998" ht="15.75">
      <c r="AA998" s="119"/>
    </row>
    <row r="999" ht="15.75">
      <c r="AA999" s="119"/>
    </row>
    <row r="1000" ht="15.75">
      <c r="AA1000" s="119"/>
    </row>
    <row r="1001" ht="15.75">
      <c r="AA1001" s="119"/>
    </row>
    <row r="1002" ht="15.75">
      <c r="AA1002" s="119"/>
    </row>
    <row r="1003" ht="15.75">
      <c r="AA1003" s="119"/>
    </row>
    <row r="1004" ht="15.75">
      <c r="AA1004" s="119"/>
    </row>
    <row r="1005" ht="15.75">
      <c r="AA1005" s="119"/>
    </row>
    <row r="1006" ht="15.75">
      <c r="AA1006" s="119"/>
    </row>
    <row r="1007" ht="15.75">
      <c r="AA1007" s="119"/>
    </row>
    <row r="1008" ht="15.75">
      <c r="AA1008" s="119"/>
    </row>
    <row r="1009" ht="15.75">
      <c r="AA1009" s="119"/>
    </row>
    <row r="1010" ht="15.75">
      <c r="AA1010" s="119"/>
    </row>
    <row r="1011" ht="15.75">
      <c r="AA1011" s="119"/>
    </row>
    <row r="1012" ht="15.75">
      <c r="AA1012" s="119"/>
    </row>
    <row r="1013" ht="15.75">
      <c r="AA1013" s="119"/>
    </row>
    <row r="1014" ht="15.75">
      <c r="AA1014" s="119"/>
    </row>
    <row r="1015" ht="15.75">
      <c r="AA1015" s="119"/>
    </row>
    <row r="1016" ht="15.75">
      <c r="AA1016" s="119"/>
    </row>
    <row r="1017" ht="15.75">
      <c r="AA1017" s="119"/>
    </row>
    <row r="1018" ht="15.75">
      <c r="AA1018" s="119"/>
    </row>
    <row r="1019" ht="15.75">
      <c r="AA1019" s="119"/>
    </row>
    <row r="1020" ht="15.75">
      <c r="AA1020" s="119"/>
    </row>
    <row r="1021" ht="15.75">
      <c r="AA1021" s="119"/>
    </row>
    <row r="1022" ht="15.75">
      <c r="AA1022" s="119"/>
    </row>
    <row r="1023" ht="15.75">
      <c r="AA1023" s="119"/>
    </row>
    <row r="1024" ht="15.75">
      <c r="AA1024" s="119"/>
    </row>
    <row r="1025" ht="15.75">
      <c r="AA1025" s="119"/>
    </row>
    <row r="1026" ht="15.75">
      <c r="AA1026" s="119"/>
    </row>
    <row r="1027" ht="15.75">
      <c r="AA1027" s="119"/>
    </row>
    <row r="1028" ht="15.75">
      <c r="AA1028" s="119"/>
    </row>
    <row r="1029" ht="15.75">
      <c r="AA1029" s="119"/>
    </row>
    <row r="1030" ht="15.75">
      <c r="AA1030" s="119"/>
    </row>
    <row r="1031" ht="15.75">
      <c r="AA1031" s="119"/>
    </row>
    <row r="1032" ht="15.75">
      <c r="AA1032" s="119"/>
    </row>
    <row r="1033" ht="15.75">
      <c r="AA1033" s="119"/>
    </row>
    <row r="1034" ht="15.75">
      <c r="AA1034" s="119"/>
    </row>
    <row r="1035" ht="15.75">
      <c r="AA1035" s="119"/>
    </row>
    <row r="1036" ht="15.75">
      <c r="AA1036" s="119"/>
    </row>
    <row r="1037" ht="15.75">
      <c r="AA1037" s="119"/>
    </row>
    <row r="1038" ht="15.75">
      <c r="AA1038" s="119"/>
    </row>
    <row r="1039" ht="15.75">
      <c r="AA1039" s="119"/>
    </row>
    <row r="1040" ht="15.75">
      <c r="AA1040" s="119"/>
    </row>
    <row r="1041" ht="15.75">
      <c r="AA1041" s="119"/>
    </row>
    <row r="1042" ht="15.75">
      <c r="AA1042" s="119"/>
    </row>
    <row r="1043" ht="15.75">
      <c r="AA1043" s="119"/>
    </row>
    <row r="1044" ht="15.75">
      <c r="AA1044" s="119"/>
    </row>
    <row r="1045" ht="15.75">
      <c r="AA1045" s="119"/>
    </row>
    <row r="1046" ht="15.75">
      <c r="AA1046" s="119"/>
    </row>
    <row r="1047" ht="15.75">
      <c r="AA1047" s="119"/>
    </row>
    <row r="1048" ht="15.75">
      <c r="AA1048" s="119"/>
    </row>
    <row r="1049" ht="15.75">
      <c r="AA1049" s="119"/>
    </row>
    <row r="1050" ht="15.75">
      <c r="AA1050" s="119"/>
    </row>
    <row r="1051" ht="15.75">
      <c r="AA1051" s="119"/>
    </row>
    <row r="1052" ht="15.75">
      <c r="AA1052" s="119"/>
    </row>
    <row r="1053" ht="15.75">
      <c r="AA1053" s="119"/>
    </row>
    <row r="1054" ht="15.75">
      <c r="AA1054" s="119"/>
    </row>
    <row r="1055" ht="15.75">
      <c r="AA1055" s="119"/>
    </row>
    <row r="1056" ht="15.75">
      <c r="AA1056" s="119"/>
    </row>
    <row r="1057" ht="15.75">
      <c r="AA1057" s="119"/>
    </row>
    <row r="1058" ht="15.75">
      <c r="AA1058" s="119"/>
    </row>
    <row r="1059" ht="15.75">
      <c r="AA1059" s="119"/>
    </row>
    <row r="1060" ht="15.75">
      <c r="AA1060" s="119"/>
    </row>
    <row r="1061" ht="15.75">
      <c r="AA1061" s="119"/>
    </row>
    <row r="1062" ht="15.75">
      <c r="AA1062" s="119"/>
    </row>
    <row r="1063" ht="15.75">
      <c r="AA1063" s="119"/>
    </row>
    <row r="1064" ht="15.75">
      <c r="AA1064" s="119"/>
    </row>
    <row r="1065" ht="15.75">
      <c r="AA1065" s="119"/>
    </row>
    <row r="1066" ht="15.75">
      <c r="AA1066" s="119"/>
    </row>
    <row r="1067" ht="15.75">
      <c r="AA1067" s="119"/>
    </row>
    <row r="1068" ht="15.75">
      <c r="AA1068" s="119"/>
    </row>
    <row r="1069" ht="15.75">
      <c r="AA1069" s="119"/>
    </row>
    <row r="1070" ht="15.75">
      <c r="AA1070" s="119"/>
    </row>
    <row r="1071" ht="15.75">
      <c r="AA1071" s="119"/>
    </row>
    <row r="1072" ht="15.75">
      <c r="AA1072" s="119"/>
    </row>
    <row r="1073" ht="15.75">
      <c r="AA1073" s="119"/>
    </row>
    <row r="1074" ht="15.75">
      <c r="AA1074" s="119"/>
    </row>
    <row r="1075" ht="15.75">
      <c r="AA1075" s="119"/>
    </row>
    <row r="1076" ht="15.75">
      <c r="AA1076" s="119"/>
    </row>
    <row r="1077" ht="15.75">
      <c r="AA1077" s="119"/>
    </row>
    <row r="1078" ht="15.75">
      <c r="AA1078" s="119"/>
    </row>
    <row r="1079" ht="15.75">
      <c r="AA1079" s="119"/>
    </row>
    <row r="1080" ht="15.75">
      <c r="AA1080" s="119"/>
    </row>
    <row r="1081" ht="15.75">
      <c r="AA1081" s="119"/>
    </row>
    <row r="1082" ht="15.75">
      <c r="AA1082" s="119"/>
    </row>
    <row r="1083" ht="15.75">
      <c r="AA1083" s="119"/>
    </row>
    <row r="1084" ht="15.75">
      <c r="AA1084" s="119"/>
    </row>
    <row r="1085" ht="15.75">
      <c r="AA1085" s="119"/>
    </row>
    <row r="1086" ht="15.75">
      <c r="AA1086" s="119"/>
    </row>
    <row r="1087" ht="15.75">
      <c r="AA1087" s="119"/>
    </row>
    <row r="1088" ht="15.75">
      <c r="AA1088" s="119"/>
    </row>
    <row r="1089" ht="15.75">
      <c r="AA1089" s="119"/>
    </row>
    <row r="1090" ht="15.75">
      <c r="AA1090" s="119"/>
    </row>
    <row r="1091" ht="15.75">
      <c r="AA1091" s="119"/>
    </row>
    <row r="1092" ht="15.75">
      <c r="AA1092" s="119"/>
    </row>
    <row r="1093" ht="15.75">
      <c r="AA1093" s="119"/>
    </row>
    <row r="1094" ht="15.75">
      <c r="AA1094" s="119"/>
    </row>
    <row r="1095" ht="15.75">
      <c r="AA1095" s="119"/>
    </row>
    <row r="1096" ht="15.75">
      <c r="AA1096" s="119"/>
    </row>
    <row r="1097" ht="15.75">
      <c r="AA1097" s="119"/>
    </row>
    <row r="1098" ht="15.75">
      <c r="AA1098" s="119"/>
    </row>
    <row r="1099" ht="15.75">
      <c r="AA1099" s="119"/>
    </row>
    <row r="1100" ht="15.75">
      <c r="AA1100" s="119"/>
    </row>
    <row r="1101" ht="15.75">
      <c r="AA1101" s="119"/>
    </row>
    <row r="1102" ht="15.75">
      <c r="AA1102" s="119"/>
    </row>
    <row r="1103" ht="15.75">
      <c r="AA1103" s="119"/>
    </row>
    <row r="1104" ht="15.75">
      <c r="AA1104" s="119"/>
    </row>
    <row r="1105" ht="15.75">
      <c r="AA1105" s="119"/>
    </row>
    <row r="1106" ht="15.75">
      <c r="AA1106" s="119"/>
    </row>
    <row r="1107" ht="15.75">
      <c r="AA1107" s="119"/>
    </row>
    <row r="1108" ht="15.75">
      <c r="AA1108" s="119"/>
    </row>
    <row r="1109" ht="15.75">
      <c r="AA1109" s="119"/>
    </row>
    <row r="1110" ht="15.75">
      <c r="AA1110" s="119"/>
    </row>
    <row r="1111" ht="15.75">
      <c r="AA1111" s="119"/>
    </row>
    <row r="1112" ht="15.75">
      <c r="AA1112" s="119"/>
    </row>
    <row r="1113" ht="15.75">
      <c r="AA1113" s="119"/>
    </row>
    <row r="1114" ht="15.75">
      <c r="AA1114" s="119"/>
    </row>
    <row r="1115" ht="15.75">
      <c r="AA1115" s="119"/>
    </row>
    <row r="1116" ht="15.75">
      <c r="AA1116" s="119"/>
    </row>
    <row r="1117" ht="15.75">
      <c r="AA1117" s="119"/>
    </row>
    <row r="1118" ht="15.75">
      <c r="AA1118" s="119"/>
    </row>
    <row r="1119" ht="15.75">
      <c r="AA1119" s="119"/>
    </row>
    <row r="1120" ht="15.75">
      <c r="AA1120" s="119"/>
    </row>
    <row r="1121" ht="15.75">
      <c r="AA1121" s="119"/>
    </row>
    <row r="1122" ht="15.75">
      <c r="AA1122" s="119"/>
    </row>
    <row r="1123" ht="15.75">
      <c r="AA1123" s="119"/>
    </row>
    <row r="1124" ht="15.75">
      <c r="AA1124" s="119"/>
    </row>
    <row r="1125" ht="15.75">
      <c r="AA1125" s="119"/>
    </row>
    <row r="1126" ht="15.75">
      <c r="AA1126" s="119"/>
    </row>
    <row r="1127" ht="15.75">
      <c r="AA1127" s="119"/>
    </row>
    <row r="1128" ht="15.75">
      <c r="AA1128" s="119"/>
    </row>
    <row r="1129" ht="15.75">
      <c r="AA1129" s="119"/>
    </row>
    <row r="1130" ht="15.75">
      <c r="AA1130" s="119"/>
    </row>
    <row r="1131" ht="15.75">
      <c r="AA1131" s="119"/>
    </row>
    <row r="1132" ht="15.75">
      <c r="AA1132" s="119"/>
    </row>
    <row r="1133" ht="15.75">
      <c r="AA1133" s="119"/>
    </row>
    <row r="1134" ht="15.75">
      <c r="AA1134" s="119"/>
    </row>
    <row r="1135" ht="15.75">
      <c r="AA1135" s="119"/>
    </row>
    <row r="1136" ht="15.75">
      <c r="AA1136" s="119"/>
    </row>
    <row r="1137" ht="15.75">
      <c r="AA1137" s="119"/>
    </row>
    <row r="1138" ht="15.75">
      <c r="AA1138" s="119"/>
    </row>
    <row r="1139" ht="15.75">
      <c r="AA1139" s="119"/>
    </row>
    <row r="1140" ht="15.75">
      <c r="AA1140" s="119"/>
    </row>
    <row r="1141" ht="15.75">
      <c r="AA1141" s="119"/>
    </row>
    <row r="1142" ht="15.75">
      <c r="AA1142" s="119"/>
    </row>
    <row r="1143" ht="15.75">
      <c r="AA1143" s="119"/>
    </row>
    <row r="1144" ht="15.75">
      <c r="AA1144" s="119"/>
    </row>
    <row r="1145" ht="15.75">
      <c r="AA1145" s="119"/>
    </row>
    <row r="1146" ht="15.75">
      <c r="AA1146" s="119"/>
    </row>
    <row r="1147" ht="15.75">
      <c r="AA1147" s="119"/>
    </row>
    <row r="1148" ht="15.75">
      <c r="AA1148" s="119"/>
    </row>
    <row r="1149" ht="15.75">
      <c r="AA1149" s="119"/>
    </row>
    <row r="1150" ht="15.75">
      <c r="AA1150" s="119"/>
    </row>
    <row r="1151" ht="15.75">
      <c r="AA1151" s="119"/>
    </row>
    <row r="1152" ht="15.75">
      <c r="AA1152" s="119"/>
    </row>
    <row r="1153" ht="15.75">
      <c r="AA1153" s="119"/>
    </row>
    <row r="1154" ht="15.75">
      <c r="AA1154" s="119"/>
    </row>
    <row r="1155" ht="15.75">
      <c r="AA1155" s="119"/>
    </row>
    <row r="1156" ht="15.75">
      <c r="AA1156" s="119"/>
    </row>
    <row r="1157" ht="15.75">
      <c r="AA1157" s="119"/>
    </row>
    <row r="1158" ht="15.75">
      <c r="AA1158" s="119"/>
    </row>
    <row r="1159" ht="15.75">
      <c r="AA1159" s="119"/>
    </row>
    <row r="1160" ht="15.75">
      <c r="AA1160" s="119"/>
    </row>
    <row r="1161" ht="15.75">
      <c r="AA1161" s="119"/>
    </row>
    <row r="1162" ht="15.75">
      <c r="AA1162" s="119"/>
    </row>
    <row r="1163" ht="15.75">
      <c r="AA1163" s="119"/>
    </row>
    <row r="1164" ht="15.75">
      <c r="AA1164" s="119"/>
    </row>
    <row r="1165" ht="15.75">
      <c r="AA1165" s="119"/>
    </row>
    <row r="1166" ht="15.75">
      <c r="AA1166" s="119"/>
    </row>
    <row r="1167" ht="15.75">
      <c r="AA1167" s="119"/>
    </row>
    <row r="1168" ht="15.75">
      <c r="AA1168" s="119"/>
    </row>
    <row r="1169" ht="15.75">
      <c r="AA1169" s="119"/>
    </row>
    <row r="1170" ht="15.75">
      <c r="AA1170" s="119"/>
    </row>
    <row r="1171" ht="15.75">
      <c r="AA1171" s="119"/>
    </row>
    <row r="1172" ht="15.75">
      <c r="AA1172" s="119"/>
    </row>
    <row r="1173" ht="15.75">
      <c r="AA1173" s="119"/>
    </row>
    <row r="1174" ht="15.75">
      <c r="AA1174" s="119"/>
    </row>
    <row r="1175" ht="15.75">
      <c r="AA1175" s="119"/>
    </row>
    <row r="1176" ht="15.75">
      <c r="AA1176" s="119"/>
    </row>
    <row r="1177" ht="15.75">
      <c r="AA1177" s="119"/>
    </row>
    <row r="1178" ht="15.75">
      <c r="AA1178" s="119"/>
    </row>
    <row r="1179" ht="15.75">
      <c r="AA1179" s="119"/>
    </row>
    <row r="1180" ht="15.75">
      <c r="AA1180" s="119"/>
    </row>
    <row r="1181" ht="15.75">
      <c r="AA1181" s="119"/>
    </row>
    <row r="1182" ht="15.75">
      <c r="AA1182" s="119"/>
    </row>
    <row r="1183" ht="15.75">
      <c r="AA1183" s="119"/>
    </row>
    <row r="1184" ht="15.75">
      <c r="AA1184" s="119"/>
    </row>
    <row r="1185" ht="15.75">
      <c r="AA1185" s="119"/>
    </row>
    <row r="1186" ht="15.75">
      <c r="AA1186" s="119"/>
    </row>
    <row r="1187" ht="15.75">
      <c r="AA1187" s="119"/>
    </row>
    <row r="1188" ht="15.75">
      <c r="AA1188" s="119"/>
    </row>
    <row r="1189" ht="15.75">
      <c r="AA1189" s="119"/>
    </row>
    <row r="1190" ht="15.75">
      <c r="AA1190" s="119"/>
    </row>
    <row r="1191" ht="15.75">
      <c r="AA1191" s="119"/>
    </row>
    <row r="1192" ht="15.75">
      <c r="AA1192" s="119"/>
    </row>
    <row r="1193" ht="15.75">
      <c r="AA1193" s="119"/>
    </row>
    <row r="1194" ht="15.75">
      <c r="AA1194" s="119"/>
    </row>
    <row r="1195" ht="15.75">
      <c r="AA1195" s="119"/>
    </row>
    <row r="1196" ht="15.75">
      <c r="AA1196" s="119"/>
    </row>
    <row r="1197" ht="15.75">
      <c r="AA1197" s="119"/>
    </row>
    <row r="1198" ht="15.75">
      <c r="AA1198" s="119"/>
    </row>
    <row r="1199" ht="15.75">
      <c r="AA1199" s="119"/>
    </row>
    <row r="1200" ht="15.75">
      <c r="AA1200" s="119"/>
    </row>
    <row r="1201" ht="15.75">
      <c r="AA1201" s="119"/>
    </row>
    <row r="1202" ht="15.75">
      <c r="AA1202" s="119"/>
    </row>
    <row r="1203" ht="15.75">
      <c r="AA1203" s="119"/>
    </row>
    <row r="1204" ht="15.75">
      <c r="AA1204" s="119"/>
    </row>
    <row r="1205" ht="15.75">
      <c r="AA1205" s="119"/>
    </row>
    <row r="1206" ht="15.75">
      <c r="AA1206" s="119"/>
    </row>
    <row r="1207" ht="15.75">
      <c r="AA1207" s="119"/>
    </row>
    <row r="1208" ht="15.75">
      <c r="AA1208" s="119"/>
    </row>
    <row r="1209" ht="15.75">
      <c r="AA1209" s="119"/>
    </row>
    <row r="1210" ht="15.75">
      <c r="AA1210" s="119"/>
    </row>
    <row r="1211" ht="15.75">
      <c r="AA1211" s="119"/>
    </row>
    <row r="1212" ht="15.75">
      <c r="AA1212" s="119"/>
    </row>
    <row r="1213" ht="15.75">
      <c r="AA1213" s="119"/>
    </row>
    <row r="1214" ht="15.75">
      <c r="AA1214" s="119"/>
    </row>
    <row r="1215" ht="15.75">
      <c r="AA1215" s="119"/>
    </row>
    <row r="1216" ht="15.75">
      <c r="AA1216" s="119"/>
    </row>
    <row r="1217" ht="15.75">
      <c r="AA1217" s="119"/>
    </row>
    <row r="1218" ht="15.75">
      <c r="AA1218" s="119"/>
    </row>
    <row r="1219" ht="15.75">
      <c r="AA1219" s="119"/>
    </row>
    <row r="1220" ht="15.75">
      <c r="AA1220" s="119"/>
    </row>
    <row r="1221" ht="15.75">
      <c r="AA1221" s="119"/>
    </row>
    <row r="1222" ht="15.75">
      <c r="AA1222" s="119"/>
    </row>
  </sheetData>
  <sheetProtection/>
  <mergeCells count="27">
    <mergeCell ref="S143:S144"/>
    <mergeCell ref="B143:B144"/>
    <mergeCell ref="A144:A145"/>
    <mergeCell ref="O143:O144"/>
    <mergeCell ref="P143:P144"/>
    <mergeCell ref="Q143:Q144"/>
    <mergeCell ref="R143:R144"/>
    <mergeCell ref="K143:K144"/>
    <mergeCell ref="L143:L144"/>
    <mergeCell ref="M143:M144"/>
    <mergeCell ref="AG13:AG14"/>
    <mergeCell ref="C143:C144"/>
    <mergeCell ref="D143:D144"/>
    <mergeCell ref="E143:E144"/>
    <mergeCell ref="F143:F144"/>
    <mergeCell ref="N143:N144"/>
    <mergeCell ref="G143:G144"/>
    <mergeCell ref="H143:H144"/>
    <mergeCell ref="I143:I144"/>
    <mergeCell ref="J143:J144"/>
    <mergeCell ref="R10:S10"/>
    <mergeCell ref="H2:K2"/>
    <mergeCell ref="H4:I4"/>
    <mergeCell ref="H5:I5"/>
    <mergeCell ref="AG5:AG6"/>
    <mergeCell ref="AG7:AG8"/>
    <mergeCell ref="AG9:AG10"/>
  </mergeCells>
  <printOptions horizontalCentered="1"/>
  <pageMargins left="0.3937007874015748" right="0.3937007874015748" top="0.3937007874015748" bottom="0.3937007874015748" header="0" footer="0"/>
  <pageSetup fitToHeight="21" horizontalDpi="600" verticalDpi="600" orientation="landscape" paperSize="9" scale="71" r:id="rId1"/>
  <headerFooter alignWithMargins="0">
    <oddHeader>&amp;C&amp;"Times New Roman CE,Kursywa"&amp;8Rejestr rodzaju, ilości oraz miejsc występowania substancji stwarzających szczególne zagrożenie dla środowiska w województwie podkarpackim za 2004 r.</oddHeader>
    <oddFooter>&amp;L&amp;"Times New Roman CE,Normalny"&amp;8Druk: &amp;D  &amp;T&amp;R&amp;"Times New Roman CE,Normalny"Strona &amp;P z &amp;N</oddFooter>
  </headerFooter>
  <rowBreaks count="5" manualBreakCount="5">
    <brk id="39" max="16" man="1"/>
    <brk id="58" max="16" man="1"/>
    <brk id="84" max="16" man="1"/>
    <brk id="99" max="16" man="1"/>
    <brk id="146" max="16" man="1"/>
  </rowBreaks>
</worksheet>
</file>

<file path=xl/worksheets/sheet2.xml><?xml version="1.0" encoding="utf-8"?>
<worksheet xmlns="http://schemas.openxmlformats.org/spreadsheetml/2006/main" xmlns:r="http://schemas.openxmlformats.org/officeDocument/2006/relationships">
  <dimension ref="A1:AG87"/>
  <sheetViews>
    <sheetView zoomScale="80" zoomScaleNormal="80" zoomScalePageLayoutView="0" workbookViewId="0" topLeftCell="A1">
      <pane ySplit="9" topLeftCell="A10" activePane="bottomLeft" state="frozen"/>
      <selection pane="topLeft" activeCell="A1" sqref="A1"/>
      <selection pane="bottomLeft" activeCell="G79" sqref="G79"/>
    </sheetView>
  </sheetViews>
  <sheetFormatPr defaultColWidth="9.00390625" defaultRowHeight="12.75"/>
  <cols>
    <col min="1" max="1" width="6.00390625" style="25" customWidth="1"/>
    <col min="2" max="2" width="29.25390625" style="18" customWidth="1"/>
    <col min="3" max="3" width="25.125" style="18" customWidth="1"/>
    <col min="4" max="4" width="24.00390625" style="18" customWidth="1"/>
    <col min="5" max="5" width="13.25390625" style="35" bestFit="1" customWidth="1"/>
    <col min="6" max="6" width="13.75390625" style="35" customWidth="1"/>
    <col min="7" max="7" width="19.375" style="25" customWidth="1"/>
    <col min="8" max="8" width="21.625" style="25" customWidth="1"/>
    <col min="9" max="9" width="30.75390625" style="25" customWidth="1"/>
    <col min="10" max="10" width="16.25390625" style="25" customWidth="1"/>
    <col min="11" max="11" width="30.625" style="25" customWidth="1"/>
    <col min="12" max="12" width="8.75390625" style="18" customWidth="1"/>
    <col min="13" max="13" width="9.125" style="18" customWidth="1"/>
    <col min="14" max="14" width="11.75390625" style="97" customWidth="1"/>
    <col min="15" max="15" width="19.25390625" style="97" bestFit="1" customWidth="1"/>
    <col min="16" max="16384" width="9.125" style="18" customWidth="1"/>
  </cols>
  <sheetData>
    <row r="1" spans="1:13" ht="25.5">
      <c r="A1" s="33" t="s">
        <v>352</v>
      </c>
      <c r="B1" s="34"/>
      <c r="C1" s="144"/>
      <c r="G1" s="36"/>
      <c r="H1" s="36"/>
      <c r="I1" s="36"/>
      <c r="L1" s="34"/>
      <c r="M1" s="37"/>
    </row>
    <row r="2" spans="1:2" ht="12.75">
      <c r="A2" s="33"/>
      <c r="B2" s="34"/>
    </row>
    <row r="3" spans="1:33" s="53" customFormat="1" ht="15.75">
      <c r="A3" s="34" t="s">
        <v>536</v>
      </c>
      <c r="B3" s="34"/>
      <c r="C3" s="52"/>
      <c r="D3" s="47"/>
      <c r="E3" s="47"/>
      <c r="F3" s="47"/>
      <c r="G3" s="56"/>
      <c r="H3" s="57"/>
      <c r="N3" s="102"/>
      <c r="O3" s="102"/>
      <c r="AA3" s="119"/>
      <c r="AG3" s="120"/>
    </row>
    <row r="4" spans="1:33" s="53" customFormat="1" ht="15.75">
      <c r="A4" s="34" t="s">
        <v>537</v>
      </c>
      <c r="B4" s="34"/>
      <c r="C4" s="52"/>
      <c r="D4" s="47"/>
      <c r="E4" s="47"/>
      <c r="F4" s="47"/>
      <c r="G4" s="47"/>
      <c r="H4" s="191"/>
      <c r="I4" s="191"/>
      <c r="J4" s="58"/>
      <c r="K4" s="59"/>
      <c r="N4" s="102"/>
      <c r="O4" s="102"/>
      <c r="AA4" s="119"/>
      <c r="AG4" s="120"/>
    </row>
    <row r="5" spans="1:4" ht="5.25" customHeight="1">
      <c r="A5" s="34"/>
      <c r="B5" s="34"/>
      <c r="C5" s="26"/>
      <c r="D5" s="26"/>
    </row>
    <row r="6" spans="1:13" ht="15.75">
      <c r="A6" s="38" t="s">
        <v>17</v>
      </c>
      <c r="B6" s="34"/>
      <c r="C6" s="34"/>
      <c r="D6" s="34"/>
      <c r="E6" s="34"/>
      <c r="F6" s="34"/>
      <c r="G6" s="34"/>
      <c r="H6" s="34"/>
      <c r="I6" s="34"/>
      <c r="J6" s="34"/>
      <c r="K6" s="34"/>
      <c r="L6" s="34"/>
      <c r="M6" s="34"/>
    </row>
    <row r="7" spans="1:9" ht="7.5" customHeight="1">
      <c r="A7" s="39"/>
      <c r="B7" s="34"/>
      <c r="C7" s="34"/>
      <c r="D7" s="34"/>
      <c r="E7" s="34"/>
      <c r="F7" s="34"/>
      <c r="G7" s="35"/>
      <c r="H7" s="35"/>
      <c r="I7" s="35"/>
    </row>
    <row r="8" spans="1:15" ht="25.5">
      <c r="A8" s="1"/>
      <c r="B8" s="2" t="s">
        <v>402</v>
      </c>
      <c r="C8" s="3"/>
      <c r="D8" s="3"/>
      <c r="E8" s="4"/>
      <c r="F8" s="4"/>
      <c r="G8" s="4"/>
      <c r="H8" s="4"/>
      <c r="I8" s="4"/>
      <c r="J8" s="3" t="s">
        <v>320</v>
      </c>
      <c r="K8" s="3"/>
      <c r="L8" s="4"/>
      <c r="M8" s="4"/>
      <c r="N8" s="39"/>
      <c r="O8" s="39"/>
    </row>
    <row r="9" spans="1:15" ht="50.25" customHeight="1">
      <c r="A9" s="5" t="s">
        <v>151</v>
      </c>
      <c r="B9" s="5" t="s">
        <v>400</v>
      </c>
      <c r="C9" s="6" t="s">
        <v>401</v>
      </c>
      <c r="D9" s="6" t="s">
        <v>322</v>
      </c>
      <c r="E9" s="6" t="s">
        <v>143</v>
      </c>
      <c r="F9" s="6" t="s">
        <v>464</v>
      </c>
      <c r="G9" s="6" t="s">
        <v>324</v>
      </c>
      <c r="H9" s="6" t="s">
        <v>397</v>
      </c>
      <c r="I9" s="6" t="s">
        <v>325</v>
      </c>
      <c r="J9" s="7" t="s">
        <v>398</v>
      </c>
      <c r="K9" s="7" t="s">
        <v>399</v>
      </c>
      <c r="L9" s="7" t="s">
        <v>323</v>
      </c>
      <c r="M9" s="7" t="s">
        <v>464</v>
      </c>
      <c r="N9" s="39"/>
      <c r="O9" s="39"/>
    </row>
    <row r="10" spans="1:15" s="112" customFormat="1" ht="84.75" customHeight="1">
      <c r="A10" s="117" t="s">
        <v>164</v>
      </c>
      <c r="B10" s="132" t="s">
        <v>465</v>
      </c>
      <c r="C10" s="132" t="s">
        <v>465</v>
      </c>
      <c r="D10" s="124" t="s">
        <v>433</v>
      </c>
      <c r="E10" s="115"/>
      <c r="F10" s="155">
        <v>1199.1</v>
      </c>
      <c r="G10" s="124" t="s">
        <v>103</v>
      </c>
      <c r="H10" s="117" t="s">
        <v>434</v>
      </c>
      <c r="I10" s="117" t="s">
        <v>435</v>
      </c>
      <c r="J10" s="117">
        <v>2030</v>
      </c>
      <c r="K10" s="117"/>
      <c r="L10" s="115"/>
      <c r="M10" s="156"/>
      <c r="N10" s="147"/>
      <c r="O10" s="147"/>
    </row>
    <row r="11" spans="1:15" s="112" customFormat="1" ht="67.5" customHeight="1">
      <c r="A11" s="209" t="s">
        <v>171</v>
      </c>
      <c r="B11" s="207" t="s">
        <v>466</v>
      </c>
      <c r="C11" s="157" t="s">
        <v>446</v>
      </c>
      <c r="D11" s="157" t="s">
        <v>433</v>
      </c>
      <c r="E11" s="115"/>
      <c r="F11" s="156">
        <v>100</v>
      </c>
      <c r="G11" s="117" t="s">
        <v>454</v>
      </c>
      <c r="H11" s="117" t="s">
        <v>426</v>
      </c>
      <c r="I11" s="117" t="s">
        <v>435</v>
      </c>
      <c r="J11" s="117" t="s">
        <v>168</v>
      </c>
      <c r="L11" s="114"/>
      <c r="M11" s="156"/>
      <c r="N11" s="147"/>
      <c r="O11" s="147"/>
    </row>
    <row r="12" spans="1:15" s="112" customFormat="1" ht="67.5" customHeight="1">
      <c r="A12" s="217"/>
      <c r="B12" s="220"/>
      <c r="C12" s="157" t="s">
        <v>425</v>
      </c>
      <c r="D12" s="157" t="s">
        <v>433</v>
      </c>
      <c r="E12" s="115"/>
      <c r="F12" s="156">
        <v>140</v>
      </c>
      <c r="G12" s="117" t="s">
        <v>49</v>
      </c>
      <c r="H12" s="117"/>
      <c r="I12" s="117" t="s">
        <v>424</v>
      </c>
      <c r="J12" s="117"/>
      <c r="K12" s="117"/>
      <c r="L12" s="115"/>
      <c r="M12" s="156"/>
      <c r="N12" s="147"/>
      <c r="O12" s="147"/>
    </row>
    <row r="13" spans="1:15" s="112" customFormat="1" ht="67.5" customHeight="1">
      <c r="A13" s="218"/>
      <c r="B13" s="208"/>
      <c r="C13" s="157" t="s">
        <v>423</v>
      </c>
      <c r="D13" s="157" t="s">
        <v>433</v>
      </c>
      <c r="E13" s="115"/>
      <c r="F13" s="117" t="s">
        <v>168</v>
      </c>
      <c r="G13" s="117" t="s">
        <v>168</v>
      </c>
      <c r="H13" s="117" t="s">
        <v>168</v>
      </c>
      <c r="I13" s="117" t="s">
        <v>168</v>
      </c>
      <c r="J13" s="117"/>
      <c r="K13" s="117" t="s">
        <v>427</v>
      </c>
      <c r="L13" s="115">
        <v>3.22</v>
      </c>
      <c r="M13" s="156"/>
      <c r="N13" s="147"/>
      <c r="O13" s="147"/>
    </row>
    <row r="14" spans="1:15" s="112" customFormat="1" ht="127.5">
      <c r="A14" s="117" t="s">
        <v>174</v>
      </c>
      <c r="B14" s="132" t="s">
        <v>467</v>
      </c>
      <c r="C14" s="114" t="s">
        <v>447</v>
      </c>
      <c r="D14" s="124" t="s">
        <v>448</v>
      </c>
      <c r="E14" s="115"/>
      <c r="F14" s="156">
        <v>1863.1</v>
      </c>
      <c r="G14" s="117" t="s">
        <v>450</v>
      </c>
      <c r="H14" s="117" t="s">
        <v>451</v>
      </c>
      <c r="I14" s="117" t="s">
        <v>418</v>
      </c>
      <c r="J14" s="117" t="s">
        <v>168</v>
      </c>
      <c r="K14" s="117" t="s">
        <v>168</v>
      </c>
      <c r="L14" s="115"/>
      <c r="M14" s="156"/>
      <c r="N14" s="147"/>
      <c r="O14" s="147"/>
    </row>
    <row r="15" spans="1:15" s="112" customFormat="1" ht="76.5">
      <c r="A15" s="209" t="s">
        <v>181</v>
      </c>
      <c r="B15" s="207" t="s">
        <v>468</v>
      </c>
      <c r="C15" s="114" t="s">
        <v>459</v>
      </c>
      <c r="D15" s="124" t="s">
        <v>453</v>
      </c>
      <c r="E15" s="115">
        <v>0.07</v>
      </c>
      <c r="F15" s="156"/>
      <c r="G15" s="117" t="s">
        <v>454</v>
      </c>
      <c r="H15" s="117" t="s">
        <v>455</v>
      </c>
      <c r="I15" s="117" t="s">
        <v>456</v>
      </c>
      <c r="J15" s="117" t="s">
        <v>168</v>
      </c>
      <c r="K15" s="117" t="s">
        <v>168</v>
      </c>
      <c r="L15" s="115"/>
      <c r="M15" s="156"/>
      <c r="N15" s="147"/>
      <c r="O15" s="147"/>
    </row>
    <row r="16" spans="1:15" s="112" customFormat="1" ht="68.25" customHeight="1">
      <c r="A16" s="219"/>
      <c r="B16" s="220"/>
      <c r="C16" s="114" t="s">
        <v>452</v>
      </c>
      <c r="D16" s="124" t="s">
        <v>457</v>
      </c>
      <c r="E16" s="115">
        <v>0.03</v>
      </c>
      <c r="F16" s="156"/>
      <c r="G16" s="117" t="s">
        <v>454</v>
      </c>
      <c r="H16" s="117" t="s">
        <v>455</v>
      </c>
      <c r="I16" s="117" t="s">
        <v>458</v>
      </c>
      <c r="J16" s="117" t="s">
        <v>168</v>
      </c>
      <c r="K16" s="117" t="s">
        <v>168</v>
      </c>
      <c r="L16" s="115"/>
      <c r="M16" s="156"/>
      <c r="N16" s="147"/>
      <c r="O16" s="147"/>
    </row>
    <row r="17" spans="1:15" s="112" customFormat="1" ht="80.25" customHeight="1">
      <c r="A17" s="219"/>
      <c r="B17" s="220"/>
      <c r="C17" s="114" t="s">
        <v>452</v>
      </c>
      <c r="D17" s="124" t="s">
        <v>462</v>
      </c>
      <c r="E17" s="115">
        <v>30</v>
      </c>
      <c r="F17" s="156"/>
      <c r="G17" s="117" t="s">
        <v>454</v>
      </c>
      <c r="H17" s="117" t="s">
        <v>455</v>
      </c>
      <c r="I17" s="117" t="s">
        <v>463</v>
      </c>
      <c r="J17" s="117" t="s">
        <v>168</v>
      </c>
      <c r="K17" s="117" t="s">
        <v>168</v>
      </c>
      <c r="L17" s="115"/>
      <c r="M17" s="156"/>
      <c r="N17" s="147"/>
      <c r="O17" s="147"/>
    </row>
    <row r="18" spans="1:15" s="112" customFormat="1" ht="80.25" customHeight="1">
      <c r="A18" s="219"/>
      <c r="B18" s="221"/>
      <c r="C18" s="114" t="s">
        <v>452</v>
      </c>
      <c r="D18" s="124" t="s">
        <v>460</v>
      </c>
      <c r="E18" s="115">
        <v>1.285</v>
      </c>
      <c r="F18" s="156"/>
      <c r="G18" s="117" t="s">
        <v>454</v>
      </c>
      <c r="H18" s="117" t="s">
        <v>455</v>
      </c>
      <c r="I18" s="117" t="s">
        <v>461</v>
      </c>
      <c r="J18" s="117"/>
      <c r="K18" s="117"/>
      <c r="L18" s="115"/>
      <c r="M18" s="156"/>
      <c r="N18" s="147"/>
      <c r="O18" s="147"/>
    </row>
    <row r="19" spans="1:15" s="112" customFormat="1" ht="80.25" customHeight="1">
      <c r="A19" s="210"/>
      <c r="B19" s="222"/>
      <c r="C19" s="114" t="s">
        <v>452</v>
      </c>
      <c r="D19" s="124" t="s">
        <v>460</v>
      </c>
      <c r="E19" s="115" t="s">
        <v>386</v>
      </c>
      <c r="F19" s="156"/>
      <c r="G19" s="117" t="s">
        <v>168</v>
      </c>
      <c r="H19" s="117">
        <v>2008</v>
      </c>
      <c r="I19" s="117" t="s">
        <v>387</v>
      </c>
      <c r="J19" s="117"/>
      <c r="K19" s="117"/>
      <c r="L19" s="115"/>
      <c r="M19" s="156"/>
      <c r="N19" s="147"/>
      <c r="O19" s="147"/>
    </row>
    <row r="20" spans="1:15" s="112" customFormat="1" ht="99" customHeight="1">
      <c r="A20" s="117" t="s">
        <v>189</v>
      </c>
      <c r="B20" s="132" t="s">
        <v>28</v>
      </c>
      <c r="C20" s="114" t="s">
        <v>29</v>
      </c>
      <c r="D20" s="124" t="s">
        <v>24</v>
      </c>
      <c r="E20" s="115"/>
      <c r="F20" s="156">
        <v>5249</v>
      </c>
      <c r="G20" s="117" t="s">
        <v>30</v>
      </c>
      <c r="H20" s="117" t="s">
        <v>513</v>
      </c>
      <c r="I20" s="117" t="s">
        <v>31</v>
      </c>
      <c r="J20" s="117" t="s">
        <v>168</v>
      </c>
      <c r="K20" s="117" t="s">
        <v>168</v>
      </c>
      <c r="L20" s="115"/>
      <c r="M20" s="156"/>
      <c r="N20" s="147"/>
      <c r="O20" s="147"/>
    </row>
    <row r="21" spans="1:15" s="112" customFormat="1" ht="62.25" customHeight="1">
      <c r="A21" s="209" t="s">
        <v>201</v>
      </c>
      <c r="B21" s="207" t="s">
        <v>381</v>
      </c>
      <c r="C21" s="124" t="s">
        <v>32</v>
      </c>
      <c r="D21" s="124" t="s">
        <v>433</v>
      </c>
      <c r="E21" s="115"/>
      <c r="F21" s="156">
        <v>40</v>
      </c>
      <c r="G21" s="117" t="s">
        <v>168</v>
      </c>
      <c r="H21" s="117" t="s">
        <v>33</v>
      </c>
      <c r="I21" s="117" t="s">
        <v>168</v>
      </c>
      <c r="J21" s="117" t="s">
        <v>168</v>
      </c>
      <c r="K21" s="117" t="s">
        <v>168</v>
      </c>
      <c r="L21" s="115"/>
      <c r="M21" s="156"/>
      <c r="N21" s="147"/>
      <c r="O21" s="147"/>
    </row>
    <row r="22" spans="1:15" s="112" customFormat="1" ht="50.25" customHeight="1">
      <c r="A22" s="219"/>
      <c r="B22" s="220"/>
      <c r="C22" s="124" t="s">
        <v>34</v>
      </c>
      <c r="D22" s="124" t="s">
        <v>433</v>
      </c>
      <c r="E22" s="115"/>
      <c r="F22" s="156">
        <v>90</v>
      </c>
      <c r="G22" s="117" t="s">
        <v>168</v>
      </c>
      <c r="H22" s="117" t="s">
        <v>168</v>
      </c>
      <c r="I22" s="117" t="s">
        <v>168</v>
      </c>
      <c r="J22" s="117">
        <v>2008</v>
      </c>
      <c r="K22" s="117" t="s">
        <v>168</v>
      </c>
      <c r="L22" s="115"/>
      <c r="M22" s="156"/>
      <c r="N22" s="147"/>
      <c r="O22" s="147"/>
    </row>
    <row r="23" spans="1:15" s="112" customFormat="1" ht="57" customHeight="1">
      <c r="A23" s="210"/>
      <c r="B23" s="220"/>
      <c r="C23" s="124" t="s">
        <v>35</v>
      </c>
      <c r="D23" s="124" t="s">
        <v>433</v>
      </c>
      <c r="E23" s="115"/>
      <c r="F23" s="156">
        <v>364</v>
      </c>
      <c r="G23" s="117" t="s">
        <v>168</v>
      </c>
      <c r="H23" s="117" t="s">
        <v>33</v>
      </c>
      <c r="I23" s="117" t="s">
        <v>168</v>
      </c>
      <c r="J23" s="114"/>
      <c r="K23" s="114"/>
      <c r="L23" s="115"/>
      <c r="M23" s="156"/>
      <c r="N23" s="147"/>
      <c r="O23" s="147"/>
    </row>
    <row r="24" spans="1:15" s="112" customFormat="1" ht="78.75" customHeight="1">
      <c r="A24" s="117" t="s">
        <v>208</v>
      </c>
      <c r="B24" s="132" t="s">
        <v>382</v>
      </c>
      <c r="C24" s="124" t="s">
        <v>36</v>
      </c>
      <c r="D24" s="124" t="s">
        <v>37</v>
      </c>
      <c r="E24" s="115"/>
      <c r="F24" s="156">
        <v>387.5</v>
      </c>
      <c r="G24" s="117" t="s">
        <v>38</v>
      </c>
      <c r="H24" s="117" t="s">
        <v>39</v>
      </c>
      <c r="I24" s="117" t="s">
        <v>40</v>
      </c>
      <c r="J24" s="117" t="s">
        <v>168</v>
      </c>
      <c r="K24" s="117" t="s">
        <v>407</v>
      </c>
      <c r="L24" s="115"/>
      <c r="M24" s="156"/>
      <c r="N24" s="147"/>
      <c r="O24" s="147"/>
    </row>
    <row r="25" spans="1:15" s="112" customFormat="1" ht="102.75" customHeight="1">
      <c r="A25" s="209" t="s">
        <v>209</v>
      </c>
      <c r="B25" s="158" t="s">
        <v>42</v>
      </c>
      <c r="C25" s="124" t="s">
        <v>43</v>
      </c>
      <c r="D25" s="124" t="s">
        <v>433</v>
      </c>
      <c r="E25" s="115"/>
      <c r="F25" s="156">
        <f>745+14000</f>
        <v>14745</v>
      </c>
      <c r="G25" s="117" t="s">
        <v>13</v>
      </c>
      <c r="H25" s="117" t="s">
        <v>168</v>
      </c>
      <c r="I25" s="117" t="s">
        <v>168</v>
      </c>
      <c r="J25" s="117" t="s">
        <v>168</v>
      </c>
      <c r="K25" s="117" t="s">
        <v>168</v>
      </c>
      <c r="L25" s="115"/>
      <c r="M25" s="156"/>
      <c r="N25" s="147"/>
      <c r="O25" s="147"/>
    </row>
    <row r="26" spans="1:15" s="112" customFormat="1" ht="114.75">
      <c r="A26" s="219"/>
      <c r="B26" s="220"/>
      <c r="C26" s="124" t="s">
        <v>46</v>
      </c>
      <c r="D26" s="124" t="s">
        <v>460</v>
      </c>
      <c r="E26" s="115">
        <v>3</v>
      </c>
      <c r="F26" s="156"/>
      <c r="G26" s="117" t="s">
        <v>168</v>
      </c>
      <c r="H26" s="117" t="s">
        <v>112</v>
      </c>
      <c r="I26" s="117" t="s">
        <v>461</v>
      </c>
      <c r="J26" s="117"/>
      <c r="K26" s="117"/>
      <c r="L26" s="115"/>
      <c r="M26" s="156"/>
      <c r="N26" s="147"/>
      <c r="O26" s="147"/>
    </row>
    <row r="27" spans="1:15" s="112" customFormat="1" ht="114.75">
      <c r="A27" s="210"/>
      <c r="B27" s="220"/>
      <c r="C27" s="124" t="s">
        <v>46</v>
      </c>
      <c r="D27" s="124" t="s">
        <v>457</v>
      </c>
      <c r="E27" s="115">
        <v>0.02</v>
      </c>
      <c r="F27" s="156"/>
      <c r="G27" s="117" t="s">
        <v>454</v>
      </c>
      <c r="H27" s="117" t="s">
        <v>112</v>
      </c>
      <c r="I27" s="117" t="s">
        <v>458</v>
      </c>
      <c r="J27" s="117" t="s">
        <v>168</v>
      </c>
      <c r="K27" s="117" t="s">
        <v>168</v>
      </c>
      <c r="L27" s="115"/>
      <c r="M27" s="156"/>
      <c r="N27" s="147"/>
      <c r="O27" s="147"/>
    </row>
    <row r="28" spans="1:15" s="112" customFormat="1" ht="76.5">
      <c r="A28" s="117" t="s">
        <v>219</v>
      </c>
      <c r="B28" s="132" t="s">
        <v>384</v>
      </c>
      <c r="C28" s="124" t="s">
        <v>384</v>
      </c>
      <c r="D28" s="124" t="s">
        <v>460</v>
      </c>
      <c r="E28" s="115">
        <v>0.574</v>
      </c>
      <c r="F28" s="117" t="s">
        <v>168</v>
      </c>
      <c r="G28" s="117" t="s">
        <v>454</v>
      </c>
      <c r="H28" s="117" t="s">
        <v>385</v>
      </c>
      <c r="I28" s="117" t="s">
        <v>461</v>
      </c>
      <c r="J28" s="117" t="s">
        <v>168</v>
      </c>
      <c r="K28" s="117" t="s">
        <v>168</v>
      </c>
      <c r="L28" s="117" t="s">
        <v>168</v>
      </c>
      <c r="M28" s="160" t="s">
        <v>168</v>
      </c>
      <c r="N28" s="147"/>
      <c r="O28" s="147"/>
    </row>
    <row r="29" spans="1:15" s="112" customFormat="1" ht="58.5" customHeight="1">
      <c r="A29" s="117" t="s">
        <v>223</v>
      </c>
      <c r="B29" s="132" t="s">
        <v>469</v>
      </c>
      <c r="C29" s="124" t="s">
        <v>54</v>
      </c>
      <c r="D29" s="124" t="s">
        <v>433</v>
      </c>
      <c r="E29" s="115"/>
      <c r="F29" s="156"/>
      <c r="G29" s="117" t="s">
        <v>168</v>
      </c>
      <c r="H29" s="117" t="s">
        <v>168</v>
      </c>
      <c r="I29" s="117" t="s">
        <v>168</v>
      </c>
      <c r="J29" s="117">
        <v>2008</v>
      </c>
      <c r="K29" s="117">
        <v>2008</v>
      </c>
      <c r="L29" s="115">
        <v>81.89</v>
      </c>
      <c r="M29" s="160" t="s">
        <v>168</v>
      </c>
      <c r="N29" s="147"/>
      <c r="O29" s="147"/>
    </row>
    <row r="30" spans="1:15" s="112" customFormat="1" ht="75.75" customHeight="1">
      <c r="A30" s="117" t="s">
        <v>229</v>
      </c>
      <c r="B30" s="132" t="s">
        <v>470</v>
      </c>
      <c r="C30" s="124" t="s">
        <v>504</v>
      </c>
      <c r="D30" s="124" t="s">
        <v>433</v>
      </c>
      <c r="E30" s="115"/>
      <c r="F30" s="156">
        <v>963</v>
      </c>
      <c r="G30" s="117" t="s">
        <v>58</v>
      </c>
      <c r="H30" s="117">
        <v>2012</v>
      </c>
      <c r="I30" s="117" t="s">
        <v>59</v>
      </c>
      <c r="J30" s="117" t="s">
        <v>436</v>
      </c>
      <c r="K30" s="117" t="s">
        <v>505</v>
      </c>
      <c r="L30" s="115"/>
      <c r="M30" s="156"/>
      <c r="N30" s="147"/>
      <c r="O30" s="147"/>
    </row>
    <row r="31" spans="1:15" s="112" customFormat="1" ht="57.75" customHeight="1">
      <c r="A31" s="117" t="s">
        <v>236</v>
      </c>
      <c r="B31" s="132" t="s">
        <v>471</v>
      </c>
      <c r="C31" s="124" t="s">
        <v>63</v>
      </c>
      <c r="D31" s="124" t="s">
        <v>64</v>
      </c>
      <c r="E31" s="115">
        <v>51.985</v>
      </c>
      <c r="F31" s="156"/>
      <c r="G31" s="117" t="s">
        <v>168</v>
      </c>
      <c r="H31" s="117" t="s">
        <v>65</v>
      </c>
      <c r="I31" s="117" t="s">
        <v>66</v>
      </c>
      <c r="J31" s="117"/>
      <c r="K31" s="117"/>
      <c r="L31" s="115"/>
      <c r="M31" s="156"/>
      <c r="N31" s="147"/>
      <c r="O31" s="147"/>
    </row>
    <row r="32" spans="1:15" s="112" customFormat="1" ht="48" customHeight="1">
      <c r="A32" s="209" t="s">
        <v>242</v>
      </c>
      <c r="B32" s="207" t="s">
        <v>516</v>
      </c>
      <c r="C32" s="124" t="s">
        <v>67</v>
      </c>
      <c r="D32" s="124" t="s">
        <v>433</v>
      </c>
      <c r="E32" s="115"/>
      <c r="F32" s="156">
        <f>490.82+337+225+160.1</f>
        <v>1212.9199999999998</v>
      </c>
      <c r="G32" s="117" t="s">
        <v>27</v>
      </c>
      <c r="H32" s="117" t="s">
        <v>68</v>
      </c>
      <c r="I32" s="117" t="s">
        <v>69</v>
      </c>
      <c r="J32" s="117"/>
      <c r="K32" s="117"/>
      <c r="L32" s="115"/>
      <c r="M32" s="156"/>
      <c r="N32" s="147"/>
      <c r="O32" s="147"/>
    </row>
    <row r="33" spans="1:15" s="112" customFormat="1" ht="57.75" customHeight="1">
      <c r="A33" s="219"/>
      <c r="B33" s="220"/>
      <c r="C33" s="124" t="s">
        <v>67</v>
      </c>
      <c r="D33" s="124" t="s">
        <v>70</v>
      </c>
      <c r="E33" s="115"/>
      <c r="F33" s="156">
        <f>200+2025+100+540+100+200</f>
        <v>3165</v>
      </c>
      <c r="G33" s="117" t="s">
        <v>58</v>
      </c>
      <c r="H33" s="117" t="s">
        <v>517</v>
      </c>
      <c r="I33" s="117" t="s">
        <v>73</v>
      </c>
      <c r="J33" s="117" t="s">
        <v>168</v>
      </c>
      <c r="K33" s="117" t="s">
        <v>168</v>
      </c>
      <c r="L33" s="115"/>
      <c r="M33" s="156"/>
      <c r="N33" s="147"/>
      <c r="O33" s="147"/>
    </row>
    <row r="34" spans="1:15" s="112" customFormat="1" ht="54.75" customHeight="1">
      <c r="A34" s="210"/>
      <c r="B34" s="208"/>
      <c r="C34" s="124" t="s">
        <v>67</v>
      </c>
      <c r="D34" s="124" t="s">
        <v>74</v>
      </c>
      <c r="E34" s="115">
        <v>0.1</v>
      </c>
      <c r="F34" s="156"/>
      <c r="G34" s="117" t="s">
        <v>454</v>
      </c>
      <c r="H34" s="117">
        <v>2015</v>
      </c>
      <c r="I34" s="117" t="s">
        <v>75</v>
      </c>
      <c r="J34" s="117" t="s">
        <v>168</v>
      </c>
      <c r="K34" s="117" t="s">
        <v>168</v>
      </c>
      <c r="L34" s="115"/>
      <c r="M34" s="156"/>
      <c r="N34" s="147"/>
      <c r="O34" s="147"/>
    </row>
    <row r="35" spans="1:15" s="112" customFormat="1" ht="93" customHeight="1">
      <c r="A35" s="209" t="s">
        <v>251</v>
      </c>
      <c r="B35" s="132" t="s">
        <v>472</v>
      </c>
      <c r="C35" s="124" t="s">
        <v>81</v>
      </c>
      <c r="D35" s="124" t="s">
        <v>24</v>
      </c>
      <c r="E35" s="115"/>
      <c r="F35" s="156">
        <v>10974</v>
      </c>
      <c r="G35" s="117" t="s">
        <v>84</v>
      </c>
      <c r="H35" s="117" t="s">
        <v>506</v>
      </c>
      <c r="I35" s="117" t="s">
        <v>85</v>
      </c>
      <c r="J35" s="117" t="s">
        <v>168</v>
      </c>
      <c r="K35" s="117">
        <v>2032</v>
      </c>
      <c r="L35" s="115"/>
      <c r="M35" s="156"/>
      <c r="N35" s="147"/>
      <c r="O35" s="147"/>
    </row>
    <row r="36" spans="1:15" s="112" customFormat="1" ht="61.5" customHeight="1">
      <c r="A36" s="210"/>
      <c r="B36" s="159"/>
      <c r="C36" s="124" t="s">
        <v>410</v>
      </c>
      <c r="D36" s="124" t="s">
        <v>411</v>
      </c>
      <c r="E36" s="115">
        <v>84.485</v>
      </c>
      <c r="F36" s="156"/>
      <c r="G36" s="117" t="s">
        <v>414</v>
      </c>
      <c r="H36" s="117">
        <v>2032</v>
      </c>
      <c r="I36" s="117" t="s">
        <v>415</v>
      </c>
      <c r="J36" s="117" t="s">
        <v>416</v>
      </c>
      <c r="K36" s="117" t="s">
        <v>417</v>
      </c>
      <c r="L36" s="115">
        <f>0.259+0.42</f>
        <v>0.679</v>
      </c>
      <c r="M36" s="156"/>
      <c r="N36" s="147"/>
      <c r="O36" s="147"/>
    </row>
    <row r="37" spans="1:15" s="112" customFormat="1" ht="63" customHeight="1">
      <c r="A37" s="117" t="s">
        <v>257</v>
      </c>
      <c r="B37" s="132" t="s">
        <v>483</v>
      </c>
      <c r="C37" s="124" t="s">
        <v>88</v>
      </c>
      <c r="D37" s="124" t="s">
        <v>24</v>
      </c>
      <c r="E37" s="115"/>
      <c r="F37" s="156">
        <f>131.5+1026+92.5+70.2</f>
        <v>1320.2</v>
      </c>
      <c r="G37" s="117" t="s">
        <v>58</v>
      </c>
      <c r="H37" s="117" t="s">
        <v>89</v>
      </c>
      <c r="I37" s="117" t="s">
        <v>90</v>
      </c>
      <c r="J37" s="117" t="s">
        <v>168</v>
      </c>
      <c r="K37" s="117" t="s">
        <v>168</v>
      </c>
      <c r="L37" s="115"/>
      <c r="M37" s="156"/>
      <c r="N37" s="147"/>
      <c r="O37" s="147"/>
    </row>
    <row r="38" spans="1:15" s="112" customFormat="1" ht="96" customHeight="1">
      <c r="A38" s="117" t="s">
        <v>258</v>
      </c>
      <c r="B38" s="132" t="s">
        <v>484</v>
      </c>
      <c r="C38" s="124" t="s">
        <v>94</v>
      </c>
      <c r="D38" s="124" t="s">
        <v>96</v>
      </c>
      <c r="E38" s="115"/>
      <c r="F38" s="156">
        <v>435</v>
      </c>
      <c r="G38" s="117" t="s">
        <v>510</v>
      </c>
      <c r="H38" s="117" t="s">
        <v>510</v>
      </c>
      <c r="I38" s="117" t="s">
        <v>95</v>
      </c>
      <c r="J38" s="117" t="s">
        <v>168</v>
      </c>
      <c r="K38" s="117" t="s">
        <v>168</v>
      </c>
      <c r="L38" s="115"/>
      <c r="M38" s="156"/>
      <c r="N38" s="147"/>
      <c r="O38" s="147"/>
    </row>
    <row r="39" spans="1:15" s="112" customFormat="1" ht="48.75" customHeight="1">
      <c r="A39" s="117" t="s">
        <v>264</v>
      </c>
      <c r="B39" s="132" t="s">
        <v>485</v>
      </c>
      <c r="C39" s="124" t="s">
        <v>98</v>
      </c>
      <c r="D39" s="124" t="s">
        <v>433</v>
      </c>
      <c r="E39" s="115"/>
      <c r="F39" s="156">
        <v>657.6</v>
      </c>
      <c r="G39" s="117" t="s">
        <v>454</v>
      </c>
      <c r="H39" s="117">
        <v>2032</v>
      </c>
      <c r="I39" s="117" t="s">
        <v>99</v>
      </c>
      <c r="J39" s="117" t="s">
        <v>168</v>
      </c>
      <c r="K39" s="117" t="s">
        <v>168</v>
      </c>
      <c r="L39" s="115"/>
      <c r="M39" s="156"/>
      <c r="N39" s="147"/>
      <c r="O39" s="147"/>
    </row>
    <row r="40" spans="1:15" s="112" customFormat="1" ht="76.5">
      <c r="A40" s="117" t="s">
        <v>272</v>
      </c>
      <c r="B40" s="132" t="s">
        <v>508</v>
      </c>
      <c r="C40" s="124" t="s">
        <v>507</v>
      </c>
      <c r="D40" s="124" t="s">
        <v>433</v>
      </c>
      <c r="E40" s="115"/>
      <c r="F40" s="156">
        <v>1187.6</v>
      </c>
      <c r="G40" s="117" t="s">
        <v>454</v>
      </c>
      <c r="H40" s="117">
        <v>2032</v>
      </c>
      <c r="I40" s="117"/>
      <c r="J40" s="117" t="s">
        <v>168</v>
      </c>
      <c r="K40" s="117" t="s">
        <v>168</v>
      </c>
      <c r="L40" s="115"/>
      <c r="M40" s="156"/>
      <c r="N40" s="147"/>
      <c r="O40" s="147"/>
    </row>
    <row r="41" spans="1:15" s="112" customFormat="1" ht="68.25" customHeight="1">
      <c r="A41" s="117" t="s">
        <v>279</v>
      </c>
      <c r="B41" s="132" t="s">
        <v>1</v>
      </c>
      <c r="C41" s="124" t="s">
        <v>116</v>
      </c>
      <c r="D41" s="124" t="s">
        <v>117</v>
      </c>
      <c r="E41" s="115"/>
      <c r="F41" s="156">
        <v>10950</v>
      </c>
      <c r="G41" s="117" t="s">
        <v>119</v>
      </c>
      <c r="H41" s="117" t="s">
        <v>168</v>
      </c>
      <c r="I41" s="117" t="s">
        <v>118</v>
      </c>
      <c r="J41" s="117" t="s">
        <v>168</v>
      </c>
      <c r="K41" s="117" t="s">
        <v>168</v>
      </c>
      <c r="L41" s="115"/>
      <c r="M41" s="156"/>
      <c r="N41" s="147"/>
      <c r="O41" s="147"/>
    </row>
    <row r="42" spans="1:15" s="112" customFormat="1" ht="59.25" customHeight="1">
      <c r="A42" s="117" t="s">
        <v>280</v>
      </c>
      <c r="B42" s="132" t="s">
        <v>2</v>
      </c>
      <c r="C42" s="124" t="s">
        <v>128</v>
      </c>
      <c r="D42" s="124" t="s">
        <v>433</v>
      </c>
      <c r="E42" s="115"/>
      <c r="F42" s="156">
        <v>1433</v>
      </c>
      <c r="G42" s="117" t="s">
        <v>129</v>
      </c>
      <c r="H42" s="117">
        <v>2009</v>
      </c>
      <c r="I42" s="117" t="s">
        <v>131</v>
      </c>
      <c r="J42" s="117" t="s">
        <v>168</v>
      </c>
      <c r="K42" s="117" t="s">
        <v>168</v>
      </c>
      <c r="L42" s="115"/>
      <c r="M42" s="156"/>
      <c r="N42" s="147"/>
      <c r="O42" s="147"/>
    </row>
    <row r="43" spans="1:15" s="112" customFormat="1" ht="162.75" customHeight="1">
      <c r="A43" s="117" t="s">
        <v>294</v>
      </c>
      <c r="B43" s="180" t="s">
        <v>546</v>
      </c>
      <c r="C43" s="124" t="s">
        <v>104</v>
      </c>
      <c r="D43" s="124" t="s">
        <v>24</v>
      </c>
      <c r="E43" s="115"/>
      <c r="F43" s="156">
        <v>3334.1</v>
      </c>
      <c r="G43" s="117" t="s">
        <v>132</v>
      </c>
      <c r="H43" s="117" t="s">
        <v>106</v>
      </c>
      <c r="I43" s="117" t="s">
        <v>168</v>
      </c>
      <c r="J43" s="117" t="s">
        <v>105</v>
      </c>
      <c r="K43" s="117" t="s">
        <v>168</v>
      </c>
      <c r="L43" s="115"/>
      <c r="M43" s="156"/>
      <c r="N43" s="147"/>
      <c r="O43" s="147"/>
    </row>
    <row r="44" spans="1:15" s="112" customFormat="1" ht="67.5" customHeight="1">
      <c r="A44" s="117" t="s">
        <v>301</v>
      </c>
      <c r="B44" s="132" t="s">
        <v>3</v>
      </c>
      <c r="C44" s="124" t="s">
        <v>512</v>
      </c>
      <c r="D44" s="124" t="s">
        <v>433</v>
      </c>
      <c r="E44" s="115"/>
      <c r="F44" s="156">
        <f>36+190+90+55.7+195+127.6+73.8+37.8</f>
        <v>805.9</v>
      </c>
      <c r="G44" s="117" t="s">
        <v>38</v>
      </c>
      <c r="H44" s="117" t="s">
        <v>451</v>
      </c>
      <c r="I44" s="117" t="s">
        <v>168</v>
      </c>
      <c r="J44" s="117" t="s">
        <v>168</v>
      </c>
      <c r="K44" s="117" t="s">
        <v>168</v>
      </c>
      <c r="L44" s="115"/>
      <c r="M44" s="156"/>
      <c r="N44" s="147"/>
      <c r="O44" s="147"/>
    </row>
    <row r="45" spans="1:15" s="112" customFormat="1" ht="57" customHeight="1">
      <c r="A45" s="117" t="s">
        <v>306</v>
      </c>
      <c r="B45" s="132" t="s">
        <v>4</v>
      </c>
      <c r="C45" s="124" t="s">
        <v>92</v>
      </c>
      <c r="D45" s="124" t="s">
        <v>433</v>
      </c>
      <c r="E45" s="115"/>
      <c r="F45" s="156">
        <v>1457</v>
      </c>
      <c r="G45" s="117" t="s">
        <v>454</v>
      </c>
      <c r="H45" s="117" t="s">
        <v>93</v>
      </c>
      <c r="I45" s="117" t="s">
        <v>168</v>
      </c>
      <c r="J45" s="117" t="s">
        <v>168</v>
      </c>
      <c r="K45" s="117" t="s">
        <v>168</v>
      </c>
      <c r="L45" s="115"/>
      <c r="M45" s="156"/>
      <c r="N45" s="147"/>
      <c r="O45" s="147"/>
    </row>
    <row r="46" spans="1:15" s="112" customFormat="1" ht="52.5" customHeight="1">
      <c r="A46" s="117" t="s">
        <v>312</v>
      </c>
      <c r="B46" s="132" t="s">
        <v>5</v>
      </c>
      <c r="C46" s="124" t="s">
        <v>391</v>
      </c>
      <c r="D46" s="124" t="s">
        <v>433</v>
      </c>
      <c r="E46" s="115"/>
      <c r="F46" s="156">
        <v>680</v>
      </c>
      <c r="G46" s="117" t="s">
        <v>168</v>
      </c>
      <c r="H46" s="117" t="s">
        <v>168</v>
      </c>
      <c r="I46" s="117" t="s">
        <v>392</v>
      </c>
      <c r="J46" s="114"/>
      <c r="K46" s="114"/>
      <c r="L46" s="115"/>
      <c r="M46" s="156"/>
      <c r="N46" s="147"/>
      <c r="O46" s="147"/>
    </row>
    <row r="47" spans="1:15" s="112" customFormat="1" ht="51" customHeight="1">
      <c r="A47" s="117" t="s">
        <v>313</v>
      </c>
      <c r="B47" s="132" t="s">
        <v>6</v>
      </c>
      <c r="C47" s="124" t="s">
        <v>126</v>
      </c>
      <c r="D47" s="124" t="s">
        <v>433</v>
      </c>
      <c r="E47" s="115"/>
      <c r="F47" s="156">
        <v>439.3</v>
      </c>
      <c r="G47" s="117" t="s">
        <v>168</v>
      </c>
      <c r="H47" s="117" t="s">
        <v>127</v>
      </c>
      <c r="I47" s="117" t="s">
        <v>168</v>
      </c>
      <c r="J47" s="117" t="s">
        <v>168</v>
      </c>
      <c r="K47" s="117" t="s">
        <v>168</v>
      </c>
      <c r="L47" s="115"/>
      <c r="M47" s="156"/>
      <c r="N47" s="147"/>
      <c r="O47" s="147"/>
    </row>
    <row r="48" spans="1:15" s="112" customFormat="1" ht="51">
      <c r="A48" s="117" t="s">
        <v>326</v>
      </c>
      <c r="B48" s="132" t="s">
        <v>19</v>
      </c>
      <c r="C48" s="124" t="s">
        <v>108</v>
      </c>
      <c r="D48" s="124" t="s">
        <v>442</v>
      </c>
      <c r="E48" s="115"/>
      <c r="F48" s="155">
        <f>446+254+157</f>
        <v>857</v>
      </c>
      <c r="G48" s="117" t="s">
        <v>454</v>
      </c>
      <c r="H48" s="117">
        <v>2015</v>
      </c>
      <c r="I48" s="117" t="s">
        <v>109</v>
      </c>
      <c r="J48" s="117"/>
      <c r="K48" s="117"/>
      <c r="L48" s="115"/>
      <c r="M48" s="156"/>
      <c r="N48" s="147"/>
      <c r="O48" s="147"/>
    </row>
    <row r="49" spans="1:15" s="112" customFormat="1" ht="53.25" customHeight="1">
      <c r="A49" s="117" t="s">
        <v>327</v>
      </c>
      <c r="B49" s="132" t="s">
        <v>376</v>
      </c>
      <c r="C49" s="124" t="s">
        <v>376</v>
      </c>
      <c r="D49" s="124" t="s">
        <v>24</v>
      </c>
      <c r="E49" s="115"/>
      <c r="F49" s="155">
        <v>4320</v>
      </c>
      <c r="G49" s="117" t="s">
        <v>49</v>
      </c>
      <c r="H49" s="117">
        <v>2030</v>
      </c>
      <c r="I49" s="117" t="s">
        <v>383</v>
      </c>
      <c r="J49" s="117"/>
      <c r="K49" s="117"/>
      <c r="L49" s="115"/>
      <c r="M49" s="156"/>
      <c r="N49" s="147"/>
      <c r="O49" s="147"/>
    </row>
    <row r="50" spans="1:15" s="112" customFormat="1" ht="38.25">
      <c r="A50" s="117" t="s">
        <v>328</v>
      </c>
      <c r="B50" s="132" t="s">
        <v>408</v>
      </c>
      <c r="C50" s="124" t="s">
        <v>409</v>
      </c>
      <c r="D50" s="124" t="s">
        <v>433</v>
      </c>
      <c r="E50" s="115"/>
      <c r="F50" s="156">
        <v>205</v>
      </c>
      <c r="G50" s="117" t="s">
        <v>107</v>
      </c>
      <c r="H50" s="117">
        <v>2010</v>
      </c>
      <c r="I50" s="117"/>
      <c r="J50" s="117"/>
      <c r="K50" s="117" t="s">
        <v>168</v>
      </c>
      <c r="L50" s="117" t="s">
        <v>168</v>
      </c>
      <c r="M50" s="160" t="s">
        <v>168</v>
      </c>
      <c r="N50" s="147"/>
      <c r="O50" s="147"/>
    </row>
    <row r="51" spans="1:15" s="112" customFormat="1" ht="51">
      <c r="A51" s="117" t="s">
        <v>329</v>
      </c>
      <c r="B51" s="132" t="s">
        <v>419</v>
      </c>
      <c r="C51" s="124" t="s">
        <v>420</v>
      </c>
      <c r="D51" s="124" t="s">
        <v>421</v>
      </c>
      <c r="E51" s="115"/>
      <c r="F51" s="156">
        <v>3122.84</v>
      </c>
      <c r="G51" s="117" t="s">
        <v>454</v>
      </c>
      <c r="H51" s="117">
        <v>2015</v>
      </c>
      <c r="I51" s="117" t="s">
        <v>113</v>
      </c>
      <c r="J51" s="117"/>
      <c r="K51" s="117"/>
      <c r="L51" s="115"/>
      <c r="M51" s="156"/>
      <c r="N51" s="147"/>
      <c r="O51" s="147"/>
    </row>
    <row r="52" spans="1:15" s="112" customFormat="1" ht="51">
      <c r="A52" s="117" t="s">
        <v>330</v>
      </c>
      <c r="B52" s="132" t="s">
        <v>102</v>
      </c>
      <c r="C52" s="124" t="s">
        <v>428</v>
      </c>
      <c r="D52" s="124" t="s">
        <v>421</v>
      </c>
      <c r="E52" s="115"/>
      <c r="F52" s="156">
        <v>135.3</v>
      </c>
      <c r="G52" s="117" t="s">
        <v>424</v>
      </c>
      <c r="H52" s="117">
        <v>2012</v>
      </c>
      <c r="I52" s="117" t="s">
        <v>429</v>
      </c>
      <c r="J52" s="117"/>
      <c r="K52" s="117"/>
      <c r="L52" s="115"/>
      <c r="M52" s="156"/>
      <c r="N52" s="147"/>
      <c r="O52" s="147"/>
    </row>
    <row r="53" spans="1:15" s="112" customFormat="1" ht="52.5" customHeight="1">
      <c r="A53" s="117" t="s">
        <v>331</v>
      </c>
      <c r="B53" s="132" t="s">
        <v>476</v>
      </c>
      <c r="C53" s="124" t="s">
        <v>477</v>
      </c>
      <c r="D53" s="124" t="s">
        <v>442</v>
      </c>
      <c r="E53" s="115"/>
      <c r="F53" s="156">
        <v>7.5</v>
      </c>
      <c r="G53" s="117" t="s">
        <v>49</v>
      </c>
      <c r="H53" s="117">
        <v>2009</v>
      </c>
      <c r="I53" s="124"/>
      <c r="J53" s="117">
        <v>2008</v>
      </c>
      <c r="K53" s="117" t="s">
        <v>518</v>
      </c>
      <c r="L53" s="115">
        <v>3.96</v>
      </c>
      <c r="M53" s="156"/>
      <c r="N53" s="147"/>
      <c r="O53" s="147"/>
    </row>
    <row r="54" spans="1:15" s="112" customFormat="1" ht="198.75" customHeight="1">
      <c r="A54" s="209" t="s">
        <v>360</v>
      </c>
      <c r="B54" s="205" t="s">
        <v>353</v>
      </c>
      <c r="C54" s="124" t="s">
        <v>342</v>
      </c>
      <c r="D54" s="124" t="s">
        <v>343</v>
      </c>
      <c r="E54" s="115"/>
      <c r="F54" s="156">
        <v>9080.25</v>
      </c>
      <c r="G54" s="117" t="s">
        <v>344</v>
      </c>
      <c r="H54" s="117">
        <v>2032</v>
      </c>
      <c r="I54" s="117" t="s">
        <v>345</v>
      </c>
      <c r="J54" s="117"/>
      <c r="K54" s="117"/>
      <c r="L54" s="115"/>
      <c r="M54" s="156"/>
      <c r="N54" s="204"/>
      <c r="O54" s="204"/>
    </row>
    <row r="55" spans="1:15" s="112" customFormat="1" ht="63" customHeight="1">
      <c r="A55" s="219"/>
      <c r="B55" s="215"/>
      <c r="C55" s="124" t="s">
        <v>350</v>
      </c>
      <c r="D55" s="124" t="s">
        <v>24</v>
      </c>
      <c r="E55" s="115"/>
      <c r="F55" s="156">
        <v>35.8</v>
      </c>
      <c r="G55" s="117" t="s">
        <v>48</v>
      </c>
      <c r="H55" s="117">
        <v>2032</v>
      </c>
      <c r="I55" s="117" t="s">
        <v>345</v>
      </c>
      <c r="J55" s="117"/>
      <c r="K55" s="117"/>
      <c r="L55" s="115"/>
      <c r="M55" s="156"/>
      <c r="N55" s="204"/>
      <c r="O55" s="204"/>
    </row>
    <row r="56" spans="1:15" s="112" customFormat="1" ht="64.5" customHeight="1">
      <c r="A56" s="219"/>
      <c r="B56" s="215"/>
      <c r="C56" s="124" t="s">
        <v>349</v>
      </c>
      <c r="D56" s="124" t="s">
        <v>24</v>
      </c>
      <c r="E56" s="115"/>
      <c r="F56" s="156">
        <v>47</v>
      </c>
      <c r="G56" s="117" t="s">
        <v>48</v>
      </c>
      <c r="H56" s="117">
        <v>2032</v>
      </c>
      <c r="I56" s="117" t="s">
        <v>345</v>
      </c>
      <c r="J56" s="117"/>
      <c r="K56" s="117"/>
      <c r="L56" s="115"/>
      <c r="M56" s="156"/>
      <c r="N56" s="204"/>
      <c r="O56" s="204"/>
    </row>
    <row r="57" spans="1:15" s="112" customFormat="1" ht="64.5" customHeight="1">
      <c r="A57" s="219"/>
      <c r="B57" s="215"/>
      <c r="C57" s="124" t="s">
        <v>492</v>
      </c>
      <c r="D57" s="124" t="s">
        <v>24</v>
      </c>
      <c r="E57" s="115"/>
      <c r="F57" s="156">
        <v>93.15</v>
      </c>
      <c r="G57" s="179" t="s">
        <v>30</v>
      </c>
      <c r="H57" s="117">
        <v>2032</v>
      </c>
      <c r="I57" s="117" t="s">
        <v>345</v>
      </c>
      <c r="J57" s="117"/>
      <c r="K57" s="117"/>
      <c r="L57" s="115"/>
      <c r="M57" s="156"/>
      <c r="N57" s="204"/>
      <c r="O57" s="204"/>
    </row>
    <row r="58" spans="1:15" s="112" customFormat="1" ht="61.5" customHeight="1">
      <c r="A58" s="210"/>
      <c r="B58" s="206"/>
      <c r="C58" s="124" t="s">
        <v>348</v>
      </c>
      <c r="D58" s="124" t="s">
        <v>24</v>
      </c>
      <c r="E58" s="115"/>
      <c r="F58" s="156">
        <v>38</v>
      </c>
      <c r="G58" s="179" t="s">
        <v>48</v>
      </c>
      <c r="H58" s="117">
        <v>2032</v>
      </c>
      <c r="I58" s="117" t="s">
        <v>345</v>
      </c>
      <c r="J58" s="117"/>
      <c r="K58" s="117"/>
      <c r="L58" s="115"/>
      <c r="M58" s="156"/>
      <c r="N58" s="204"/>
      <c r="O58" s="204"/>
    </row>
    <row r="59" spans="1:15" s="112" customFormat="1" ht="61.5" customHeight="1">
      <c r="A59" s="223" t="s">
        <v>361</v>
      </c>
      <c r="B59" s="224" t="s">
        <v>346</v>
      </c>
      <c r="C59" s="124" t="s">
        <v>347</v>
      </c>
      <c r="D59" s="124" t="s">
        <v>24</v>
      </c>
      <c r="E59" s="115"/>
      <c r="F59" s="156">
        <v>226</v>
      </c>
      <c r="G59" s="117" t="s">
        <v>48</v>
      </c>
      <c r="H59" s="117">
        <v>2015</v>
      </c>
      <c r="I59" s="184" t="s">
        <v>351</v>
      </c>
      <c r="J59" s="117"/>
      <c r="K59" s="117"/>
      <c r="L59" s="115"/>
      <c r="M59" s="156"/>
      <c r="N59" s="204"/>
      <c r="O59" s="204"/>
    </row>
    <row r="60" spans="1:15" s="112" customFormat="1" ht="38.25">
      <c r="A60" s="223"/>
      <c r="B60" s="225"/>
      <c r="C60" s="124" t="s">
        <v>347</v>
      </c>
      <c r="D60" s="124" t="s">
        <v>24</v>
      </c>
      <c r="E60" s="115"/>
      <c r="F60" s="155">
        <v>226</v>
      </c>
      <c r="G60" s="117" t="s">
        <v>48</v>
      </c>
      <c r="H60" s="117">
        <v>2030</v>
      </c>
      <c r="I60" s="117" t="s">
        <v>351</v>
      </c>
      <c r="J60" s="117"/>
      <c r="K60" s="117"/>
      <c r="L60" s="115"/>
      <c r="M60" s="156"/>
      <c r="N60" s="216"/>
      <c r="O60" s="216"/>
    </row>
    <row r="61" spans="1:15" s="112" customFormat="1" ht="38.25" customHeight="1">
      <c r="A61" s="223"/>
      <c r="B61" s="225"/>
      <c r="C61" s="124" t="s">
        <v>347</v>
      </c>
      <c r="D61" s="124" t="s">
        <v>433</v>
      </c>
      <c r="E61" s="115"/>
      <c r="F61" s="155"/>
      <c r="G61" s="117"/>
      <c r="H61" s="117">
        <v>2008</v>
      </c>
      <c r="I61" s="117" t="s">
        <v>351</v>
      </c>
      <c r="J61" s="117">
        <v>2008</v>
      </c>
      <c r="K61" s="117" t="s">
        <v>515</v>
      </c>
      <c r="L61" s="115"/>
      <c r="M61" s="156">
        <v>7310</v>
      </c>
      <c r="N61" s="216"/>
      <c r="O61" s="216"/>
    </row>
    <row r="62" spans="1:15" s="112" customFormat="1" ht="38.25" customHeight="1">
      <c r="A62" s="223"/>
      <c r="B62" s="225"/>
      <c r="C62" s="124" t="s">
        <v>347</v>
      </c>
      <c r="D62" s="124" t="s">
        <v>433</v>
      </c>
      <c r="E62" s="115"/>
      <c r="F62" s="155">
        <v>1392</v>
      </c>
      <c r="G62" s="117" t="s">
        <v>48</v>
      </c>
      <c r="H62" s="117">
        <v>2012</v>
      </c>
      <c r="I62" s="117" t="s">
        <v>351</v>
      </c>
      <c r="J62" s="117"/>
      <c r="K62" s="117"/>
      <c r="L62" s="115"/>
      <c r="M62" s="156"/>
      <c r="N62" s="216"/>
      <c r="O62" s="216"/>
    </row>
    <row r="63" spans="1:15" s="112" customFormat="1" ht="38.25" customHeight="1">
      <c r="A63" s="117" t="s">
        <v>362</v>
      </c>
      <c r="B63" s="180" t="s">
        <v>488</v>
      </c>
      <c r="C63" s="124" t="s">
        <v>489</v>
      </c>
      <c r="D63" s="124" t="s">
        <v>433</v>
      </c>
      <c r="E63" s="115"/>
      <c r="F63" s="155">
        <v>7141</v>
      </c>
      <c r="G63" s="117" t="s">
        <v>48</v>
      </c>
      <c r="H63" s="117">
        <v>2032</v>
      </c>
      <c r="I63" s="117" t="s">
        <v>11</v>
      </c>
      <c r="J63" s="117"/>
      <c r="K63" s="117"/>
      <c r="L63" s="115"/>
      <c r="M63" s="156"/>
      <c r="N63" s="147"/>
      <c r="O63" s="147"/>
    </row>
    <row r="64" spans="1:15" s="112" customFormat="1" ht="38.25" customHeight="1">
      <c r="A64" s="117" t="s">
        <v>365</v>
      </c>
      <c r="B64" s="180" t="s">
        <v>498</v>
      </c>
      <c r="C64" s="124" t="s">
        <v>499</v>
      </c>
      <c r="D64" s="124" t="s">
        <v>433</v>
      </c>
      <c r="E64" s="115"/>
      <c r="F64" s="155">
        <v>1336</v>
      </c>
      <c r="G64" s="117" t="s">
        <v>500</v>
      </c>
      <c r="H64" s="117">
        <v>2013</v>
      </c>
      <c r="I64" s="117" t="s">
        <v>11</v>
      </c>
      <c r="J64" s="117">
        <v>2013</v>
      </c>
      <c r="K64" s="117"/>
      <c r="L64" s="115"/>
      <c r="M64" s="156"/>
      <c r="N64" s="147"/>
      <c r="O64" s="147"/>
    </row>
    <row r="65" spans="1:15" s="112" customFormat="1" ht="38.25" customHeight="1">
      <c r="A65" s="117" t="s">
        <v>366</v>
      </c>
      <c r="B65" s="180" t="s">
        <v>502</v>
      </c>
      <c r="C65" s="124" t="s">
        <v>503</v>
      </c>
      <c r="D65" s="124" t="s">
        <v>433</v>
      </c>
      <c r="E65" s="115">
        <v>11.6</v>
      </c>
      <c r="F65" s="155"/>
      <c r="G65" s="117" t="s">
        <v>48</v>
      </c>
      <c r="H65" s="117">
        <v>2032</v>
      </c>
      <c r="I65" s="117" t="s">
        <v>11</v>
      </c>
      <c r="J65" s="117"/>
      <c r="K65" s="117"/>
      <c r="L65" s="115"/>
      <c r="M65" s="156"/>
      <c r="N65" s="147"/>
      <c r="O65" s="147"/>
    </row>
    <row r="66" spans="1:15" s="112" customFormat="1" ht="38.25" customHeight="1">
      <c r="A66" s="117" t="s">
        <v>369</v>
      </c>
      <c r="B66" s="180" t="s">
        <v>520</v>
      </c>
      <c r="C66" s="124" t="s">
        <v>521</v>
      </c>
      <c r="D66" s="124" t="s">
        <v>433</v>
      </c>
      <c r="E66" s="115"/>
      <c r="F66" s="155">
        <v>22</v>
      </c>
      <c r="G66" s="117" t="s">
        <v>48</v>
      </c>
      <c r="H66" s="117">
        <v>2010</v>
      </c>
      <c r="I66" s="117" t="s">
        <v>11</v>
      </c>
      <c r="J66" s="117">
        <v>2010</v>
      </c>
      <c r="K66" s="117"/>
      <c r="L66" s="115"/>
      <c r="M66" s="156"/>
      <c r="N66" s="147"/>
      <c r="O66" s="147"/>
    </row>
    <row r="67" spans="1:15" s="112" customFormat="1" ht="38.25" customHeight="1">
      <c r="A67" s="117" t="s">
        <v>370</v>
      </c>
      <c r="B67" s="180" t="s">
        <v>522</v>
      </c>
      <c r="C67" s="124" t="s">
        <v>523</v>
      </c>
      <c r="D67" s="124" t="s">
        <v>524</v>
      </c>
      <c r="E67" s="115"/>
      <c r="F67" s="155">
        <v>138</v>
      </c>
      <c r="G67" s="117"/>
      <c r="H67" s="117">
        <v>2032</v>
      </c>
      <c r="I67" s="117" t="s">
        <v>11</v>
      </c>
      <c r="J67" s="117"/>
      <c r="K67" s="117"/>
      <c r="L67" s="115"/>
      <c r="M67" s="156"/>
      <c r="N67" s="147"/>
      <c r="O67" s="147"/>
    </row>
    <row r="68" spans="1:15" s="112" customFormat="1" ht="38.25" customHeight="1">
      <c r="A68" s="209" t="s">
        <v>547</v>
      </c>
      <c r="B68" s="205" t="s">
        <v>548</v>
      </c>
      <c r="C68" s="213" t="s">
        <v>549</v>
      </c>
      <c r="D68" s="124" t="s">
        <v>433</v>
      </c>
      <c r="E68" s="115">
        <v>12.87</v>
      </c>
      <c r="F68" s="155"/>
      <c r="G68" s="179" t="s">
        <v>30</v>
      </c>
      <c r="H68" s="179"/>
      <c r="I68" s="179"/>
      <c r="J68" s="179"/>
      <c r="K68" s="179"/>
      <c r="L68" s="115"/>
      <c r="M68" s="156"/>
      <c r="N68" s="178"/>
      <c r="O68" s="178"/>
    </row>
    <row r="69" spans="1:15" s="112" customFormat="1" ht="38.25" customHeight="1">
      <c r="A69" s="219"/>
      <c r="B69" s="215"/>
      <c r="C69" s="214"/>
      <c r="D69" s="124" t="s">
        <v>557</v>
      </c>
      <c r="E69" s="115">
        <v>0.27</v>
      </c>
      <c r="F69" s="155"/>
      <c r="G69" s="179" t="s">
        <v>30</v>
      </c>
      <c r="H69" s="179"/>
      <c r="I69" s="179"/>
      <c r="J69" s="179"/>
      <c r="K69" s="179"/>
      <c r="L69" s="115"/>
      <c r="M69" s="156"/>
      <c r="N69" s="178"/>
      <c r="O69" s="178"/>
    </row>
    <row r="70" spans="1:15" s="112" customFormat="1" ht="38.25" customHeight="1">
      <c r="A70" s="219"/>
      <c r="B70" s="215"/>
      <c r="C70" s="124" t="s">
        <v>550</v>
      </c>
      <c r="D70" s="124" t="s">
        <v>433</v>
      </c>
      <c r="E70" s="115">
        <v>3.4</v>
      </c>
      <c r="F70" s="155"/>
      <c r="G70" s="179" t="s">
        <v>30</v>
      </c>
      <c r="H70" s="179"/>
      <c r="I70" s="179"/>
      <c r="J70" s="179"/>
      <c r="K70" s="179"/>
      <c r="L70" s="115"/>
      <c r="M70" s="156"/>
      <c r="N70" s="178"/>
      <c r="O70" s="178"/>
    </row>
    <row r="71" spans="1:15" s="112" customFormat="1" ht="38.25" customHeight="1">
      <c r="A71" s="219"/>
      <c r="B71" s="215"/>
      <c r="C71" s="124" t="s">
        <v>551</v>
      </c>
      <c r="D71" s="124" t="s">
        <v>433</v>
      </c>
      <c r="E71" s="115">
        <v>2.1</v>
      </c>
      <c r="F71" s="155"/>
      <c r="G71" s="179" t="s">
        <v>30</v>
      </c>
      <c r="H71" s="179"/>
      <c r="I71" s="179"/>
      <c r="J71" s="179"/>
      <c r="K71" s="179"/>
      <c r="L71" s="115"/>
      <c r="M71" s="156"/>
      <c r="N71" s="178"/>
      <c r="O71" s="178"/>
    </row>
    <row r="72" spans="1:15" s="112" customFormat="1" ht="38.25" customHeight="1">
      <c r="A72" s="219"/>
      <c r="B72" s="215"/>
      <c r="C72" s="124" t="s">
        <v>552</v>
      </c>
      <c r="D72" s="124" t="s">
        <v>433</v>
      </c>
      <c r="E72" s="115">
        <v>6.45</v>
      </c>
      <c r="F72" s="155"/>
      <c r="G72" s="179" t="s">
        <v>30</v>
      </c>
      <c r="H72" s="179"/>
      <c r="I72" s="179"/>
      <c r="J72" s="179"/>
      <c r="K72" s="179"/>
      <c r="L72" s="115"/>
      <c r="M72" s="156"/>
      <c r="N72" s="178"/>
      <c r="O72" s="178"/>
    </row>
    <row r="73" spans="1:15" s="112" customFormat="1" ht="38.25" customHeight="1">
      <c r="A73" s="219"/>
      <c r="B73" s="215"/>
      <c r="C73" s="124" t="s">
        <v>553</v>
      </c>
      <c r="D73" s="124" t="s">
        <v>433</v>
      </c>
      <c r="E73" s="115">
        <v>7</v>
      </c>
      <c r="F73" s="155"/>
      <c r="G73" s="179" t="s">
        <v>30</v>
      </c>
      <c r="H73" s="179"/>
      <c r="I73" s="179"/>
      <c r="J73" s="179"/>
      <c r="K73" s="179"/>
      <c r="L73" s="115"/>
      <c r="M73" s="156"/>
      <c r="N73" s="178"/>
      <c r="O73" s="178"/>
    </row>
    <row r="74" spans="1:15" s="112" customFormat="1" ht="38.25" customHeight="1">
      <c r="A74" s="219"/>
      <c r="B74" s="215"/>
      <c r="C74" s="124" t="s">
        <v>554</v>
      </c>
      <c r="D74" s="124" t="s">
        <v>433</v>
      </c>
      <c r="E74" s="115">
        <v>4.6</v>
      </c>
      <c r="F74" s="155"/>
      <c r="G74" s="179" t="s">
        <v>30</v>
      </c>
      <c r="H74" s="179"/>
      <c r="I74" s="179"/>
      <c r="J74" s="179"/>
      <c r="K74" s="179"/>
      <c r="L74" s="115"/>
      <c r="M74" s="156"/>
      <c r="N74" s="178"/>
      <c r="O74" s="178"/>
    </row>
    <row r="75" spans="1:15" s="112" customFormat="1" ht="38.25" customHeight="1">
      <c r="A75" s="219"/>
      <c r="B75" s="215"/>
      <c r="C75" s="124" t="s">
        <v>555</v>
      </c>
      <c r="D75" s="124" t="s">
        <v>433</v>
      </c>
      <c r="E75" s="115">
        <v>1.3</v>
      </c>
      <c r="F75" s="155"/>
      <c r="G75" s="179" t="s">
        <v>30</v>
      </c>
      <c r="H75" s="179"/>
      <c r="I75" s="179"/>
      <c r="J75" s="179"/>
      <c r="K75" s="179"/>
      <c r="L75" s="115"/>
      <c r="M75" s="156"/>
      <c r="N75" s="178"/>
      <c r="O75" s="178"/>
    </row>
    <row r="76" spans="1:15" s="112" customFormat="1" ht="38.25" customHeight="1">
      <c r="A76" s="219"/>
      <c r="B76" s="215"/>
      <c r="C76" s="124" t="s">
        <v>556</v>
      </c>
      <c r="D76" s="124" t="s">
        <v>433</v>
      </c>
      <c r="E76" s="115">
        <v>2.2</v>
      </c>
      <c r="F76" s="155"/>
      <c r="G76" s="179" t="s">
        <v>30</v>
      </c>
      <c r="H76" s="179"/>
      <c r="I76" s="179"/>
      <c r="J76" s="179"/>
      <c r="K76" s="179"/>
      <c r="L76" s="115"/>
      <c r="M76" s="156"/>
      <c r="N76" s="178"/>
      <c r="O76" s="178"/>
    </row>
    <row r="77" spans="1:15" s="112" customFormat="1" ht="38.25" customHeight="1">
      <c r="A77" s="210"/>
      <c r="B77" s="206"/>
      <c r="C77" s="124" t="s">
        <v>556</v>
      </c>
      <c r="D77" s="124" t="s">
        <v>433</v>
      </c>
      <c r="E77" s="115">
        <v>0.24</v>
      </c>
      <c r="F77" s="155"/>
      <c r="G77" s="179" t="s">
        <v>30</v>
      </c>
      <c r="H77" s="179" t="s">
        <v>558</v>
      </c>
      <c r="I77" s="179"/>
      <c r="J77" s="179"/>
      <c r="K77" s="179"/>
      <c r="L77" s="115"/>
      <c r="M77" s="156"/>
      <c r="N77" s="178"/>
      <c r="O77" s="178"/>
    </row>
    <row r="78" spans="1:15" s="112" customFormat="1" ht="38.25" customHeight="1">
      <c r="A78" s="183" t="s">
        <v>559</v>
      </c>
      <c r="B78" s="182" t="s">
        <v>560</v>
      </c>
      <c r="C78" s="124" t="s">
        <v>561</v>
      </c>
      <c r="D78" s="124" t="s">
        <v>44</v>
      </c>
      <c r="E78" s="115"/>
      <c r="F78" s="155">
        <v>1220.66</v>
      </c>
      <c r="G78" s="184"/>
      <c r="H78" s="184"/>
      <c r="I78" s="184" t="s">
        <v>562</v>
      </c>
      <c r="J78" s="184"/>
      <c r="K78" s="184"/>
      <c r="L78" s="115"/>
      <c r="M78" s="156"/>
      <c r="N78" s="181"/>
      <c r="O78" s="181"/>
    </row>
    <row r="79" spans="1:15" s="112" customFormat="1" ht="38.25" customHeight="1">
      <c r="A79" s="183"/>
      <c r="B79" s="182"/>
      <c r="C79" s="124"/>
      <c r="D79" s="124"/>
      <c r="E79" s="115"/>
      <c r="F79" s="155"/>
      <c r="G79" s="184"/>
      <c r="H79" s="184"/>
      <c r="I79" s="184"/>
      <c r="J79" s="184"/>
      <c r="K79" s="184"/>
      <c r="L79" s="115"/>
      <c r="M79" s="156"/>
      <c r="N79" s="181"/>
      <c r="O79" s="181"/>
    </row>
    <row r="80" spans="1:15" s="112" customFormat="1" ht="38.25" customHeight="1">
      <c r="A80" s="183"/>
      <c r="B80" s="182"/>
      <c r="C80" s="124"/>
      <c r="D80" s="124"/>
      <c r="E80" s="115"/>
      <c r="F80" s="155"/>
      <c r="G80" s="184"/>
      <c r="H80" s="184"/>
      <c r="I80" s="184"/>
      <c r="J80" s="184"/>
      <c r="K80" s="184"/>
      <c r="L80" s="115"/>
      <c r="M80" s="156"/>
      <c r="N80" s="181"/>
      <c r="O80" s="181"/>
    </row>
    <row r="81" spans="1:15" s="112" customFormat="1" ht="38.25" customHeight="1">
      <c r="A81" s="117"/>
      <c r="B81" s="124"/>
      <c r="C81" s="124"/>
      <c r="D81" s="124"/>
      <c r="E81" s="115"/>
      <c r="F81" s="155"/>
      <c r="G81" s="117"/>
      <c r="H81" s="117"/>
      <c r="I81" s="117"/>
      <c r="J81" s="117"/>
      <c r="K81" s="117"/>
      <c r="L81" s="115"/>
      <c r="M81" s="156"/>
      <c r="N81" s="147"/>
      <c r="O81" s="147"/>
    </row>
    <row r="82" spans="2:13" ht="14.25">
      <c r="B82" s="15"/>
      <c r="C82" s="16"/>
      <c r="D82" s="16"/>
      <c r="E82" s="17" t="s">
        <v>404</v>
      </c>
      <c r="F82" s="40" t="s">
        <v>18</v>
      </c>
      <c r="G82" s="14"/>
      <c r="H82" s="14"/>
      <c r="I82" s="14"/>
      <c r="J82" s="14"/>
      <c r="K82" s="14"/>
      <c r="L82" s="17" t="s">
        <v>404</v>
      </c>
      <c r="M82" s="165" t="s">
        <v>18</v>
      </c>
    </row>
    <row r="83" spans="1:13" ht="15.75">
      <c r="A83" s="19"/>
      <c r="B83" s="20" t="s">
        <v>170</v>
      </c>
      <c r="C83" s="21"/>
      <c r="D83" s="21"/>
      <c r="E83" s="31">
        <f>SUM(E6:E82)</f>
        <v>223.57899999999998</v>
      </c>
      <c r="F83" s="41">
        <f>SUM(F6:F82)</f>
        <v>92835.81999999999</v>
      </c>
      <c r="G83" s="22"/>
      <c r="H83" s="22"/>
      <c r="I83" s="22"/>
      <c r="J83" s="22"/>
      <c r="K83" s="22"/>
      <c r="L83" s="23">
        <f>SUM(L6:L82)</f>
        <v>89.749</v>
      </c>
      <c r="M83" s="42">
        <f>SUM(M6:M82)</f>
        <v>7310</v>
      </c>
    </row>
    <row r="84" spans="1:13" ht="12.75">
      <c r="A84" s="14"/>
      <c r="B84" s="15"/>
      <c r="C84" s="16"/>
      <c r="D84" s="16"/>
      <c r="E84" s="43"/>
      <c r="F84" s="43"/>
      <c r="G84" s="14"/>
      <c r="H84" s="14"/>
      <c r="I84" s="14"/>
      <c r="J84" s="14"/>
      <c r="K84" s="14"/>
      <c r="L84" s="43"/>
      <c r="M84" s="44"/>
    </row>
    <row r="85" spans="1:13" ht="12.75">
      <c r="A85" s="14"/>
      <c r="B85" s="16"/>
      <c r="C85" s="16"/>
      <c r="D85" s="16"/>
      <c r="E85" s="43"/>
      <c r="F85" s="43"/>
      <c r="G85" s="14"/>
      <c r="H85" s="14"/>
      <c r="I85" s="14"/>
      <c r="J85" s="14"/>
      <c r="K85" s="14"/>
      <c r="L85" s="43"/>
      <c r="M85" s="44"/>
    </row>
    <row r="86" spans="5:13" ht="12.75">
      <c r="E86" s="27"/>
      <c r="F86" s="27"/>
      <c r="L86" s="45"/>
      <c r="M86" s="46"/>
    </row>
    <row r="87" spans="1:13" ht="12.75">
      <c r="A87" s="39"/>
      <c r="B87" s="47"/>
      <c r="C87" s="47"/>
      <c r="D87" s="47"/>
      <c r="E87" s="48"/>
      <c r="F87" s="48"/>
      <c r="G87" s="39"/>
      <c r="H87" s="39"/>
      <c r="I87" s="39"/>
      <c r="J87" s="39"/>
      <c r="K87" s="39"/>
      <c r="L87" s="49"/>
      <c r="M87" s="50"/>
    </row>
  </sheetData>
  <sheetProtection/>
  <mergeCells count="23">
    <mergeCell ref="A68:A77"/>
    <mergeCell ref="H4:I4"/>
    <mergeCell ref="B32:B34"/>
    <mergeCell ref="B11:B13"/>
    <mergeCell ref="B21:B23"/>
    <mergeCell ref="B26:B27"/>
    <mergeCell ref="B15:B19"/>
    <mergeCell ref="A54:A58"/>
    <mergeCell ref="A59:A62"/>
    <mergeCell ref="B59:B62"/>
    <mergeCell ref="A35:A36"/>
    <mergeCell ref="A11:A13"/>
    <mergeCell ref="A15:A19"/>
    <mergeCell ref="A21:A23"/>
    <mergeCell ref="A25:A27"/>
    <mergeCell ref="A32:A34"/>
    <mergeCell ref="C68:C69"/>
    <mergeCell ref="B68:B77"/>
    <mergeCell ref="O59:O62"/>
    <mergeCell ref="B54:B58"/>
    <mergeCell ref="N54:N58"/>
    <mergeCell ref="O54:O58"/>
    <mergeCell ref="N59:N62"/>
  </mergeCells>
  <printOptions horizontalCentered="1"/>
  <pageMargins left="0.3937007874015748" right="0.3937007874015748" top="0.3937007874015748" bottom="0.3937007874015748" header="0.1968503937007874" footer="0.1968503937007874"/>
  <pageSetup fitToHeight="21" horizontalDpi="600" verticalDpi="600" orientation="landscape" paperSize="9" scale="97" r:id="rId1"/>
  <headerFooter alignWithMargins="0">
    <oddHeader>&amp;C&amp;"Times New Roman CE,Kursywa"&amp;8Rejestr przedsiębiorstw eksploatujących instalacje i urządzenia, w których są lub były wykorzystywane substancje stwarzające szczególne zagrożenie dla środowiska (azbest) w województwie podkarpackim</oddHeader>
    <oddFooter>&amp;L&amp;"Times New Roman CE,Normalny"&amp;8Druk: &amp;D  &amp;T&amp;R&amp;"Times New Roman CE,Normalny"Strona &amp;P z &amp;N</oddFooter>
  </headerFooter>
</worksheet>
</file>

<file path=xl/worksheets/sheet3.xml><?xml version="1.0" encoding="utf-8"?>
<worksheet xmlns="http://schemas.openxmlformats.org/spreadsheetml/2006/main" xmlns:r="http://schemas.openxmlformats.org/officeDocument/2006/relationships">
  <dimension ref="A1:AG33"/>
  <sheetViews>
    <sheetView tabSelected="1" zoomScale="67" zoomScaleNormal="67" zoomScalePageLayoutView="0" workbookViewId="0" topLeftCell="A1">
      <pane ySplit="9" topLeftCell="A10" activePane="bottomLeft" state="frozen"/>
      <selection pane="topLeft" activeCell="A1" sqref="A1"/>
      <selection pane="bottomLeft" activeCell="H20" sqref="H20"/>
    </sheetView>
  </sheetViews>
  <sheetFormatPr defaultColWidth="9.00390625" defaultRowHeight="12.75"/>
  <cols>
    <col min="1" max="1" width="4.625" style="25" bestFit="1" customWidth="1"/>
    <col min="2" max="2" width="73.25390625" style="18" customWidth="1"/>
    <col min="3" max="3" width="25.125" style="18" bestFit="1" customWidth="1"/>
    <col min="4" max="4" width="13.375" style="35" bestFit="1" customWidth="1"/>
    <col min="5" max="5" width="13.00390625" style="35" bestFit="1" customWidth="1"/>
    <col min="6" max="6" width="10.375" style="18" bestFit="1" customWidth="1"/>
    <col min="7" max="7" width="48.625" style="25" bestFit="1" customWidth="1"/>
    <col min="8" max="8" width="65.00390625" style="25" bestFit="1" customWidth="1"/>
    <col min="9" max="10" width="18.875" style="18" bestFit="1" customWidth="1"/>
    <col min="11" max="11" width="15.875" style="18" bestFit="1" customWidth="1"/>
    <col min="12" max="12" width="43.875" style="97" bestFit="1" customWidth="1"/>
    <col min="13" max="13" width="42.375" style="97" bestFit="1" customWidth="1"/>
    <col min="14" max="16384" width="9.125" style="18" customWidth="1"/>
  </cols>
  <sheetData>
    <row r="1" spans="1:11" ht="24" customHeight="1">
      <c r="A1" s="33" t="s">
        <v>479</v>
      </c>
      <c r="B1" s="34"/>
      <c r="C1" s="147"/>
      <c r="G1" s="18"/>
      <c r="H1" s="18"/>
      <c r="J1" s="34"/>
      <c r="K1" s="34"/>
    </row>
    <row r="2" spans="1:2" ht="12.75">
      <c r="A2" s="33"/>
      <c r="B2" s="34"/>
    </row>
    <row r="3" spans="1:33" s="53" customFormat="1" ht="15.75">
      <c r="A3" s="34" t="s">
        <v>536</v>
      </c>
      <c r="B3" s="34"/>
      <c r="C3" s="52"/>
      <c r="D3" s="47"/>
      <c r="E3" s="47"/>
      <c r="F3" s="47"/>
      <c r="G3" s="56"/>
      <c r="H3" s="57"/>
      <c r="L3" s="102"/>
      <c r="M3" s="102"/>
      <c r="AA3" s="119"/>
      <c r="AG3" s="120"/>
    </row>
    <row r="4" spans="1:33" s="53" customFormat="1" ht="15.75">
      <c r="A4" s="34" t="s">
        <v>537</v>
      </c>
      <c r="B4" s="34"/>
      <c r="C4" s="52"/>
      <c r="D4" s="47"/>
      <c r="E4" s="47"/>
      <c r="F4" s="47"/>
      <c r="G4" s="47"/>
      <c r="H4" s="191"/>
      <c r="I4" s="191"/>
      <c r="J4" s="58"/>
      <c r="K4" s="59"/>
      <c r="L4" s="102"/>
      <c r="M4" s="102"/>
      <c r="AA4" s="119"/>
      <c r="AG4" s="120"/>
    </row>
    <row r="5" spans="1:3" ht="12.75">
      <c r="A5" s="34"/>
      <c r="B5" s="34"/>
      <c r="C5" s="26"/>
    </row>
    <row r="6" spans="1:11" ht="15.75">
      <c r="A6" s="38" t="s">
        <v>332</v>
      </c>
      <c r="B6" s="34"/>
      <c r="C6" s="34"/>
      <c r="D6" s="34"/>
      <c r="E6" s="34"/>
      <c r="F6" s="34"/>
      <c r="G6" s="34"/>
      <c r="H6" s="34"/>
      <c r="I6" s="34"/>
      <c r="J6" s="34"/>
      <c r="K6" s="34"/>
    </row>
    <row r="7" spans="1:7" ht="12.75">
      <c r="A7" s="39"/>
      <c r="B7" s="34"/>
      <c r="C7" s="34"/>
      <c r="D7" s="34"/>
      <c r="E7" s="34"/>
      <c r="F7" s="34"/>
      <c r="G7" s="35"/>
    </row>
    <row r="8" spans="1:13" ht="12.75">
      <c r="A8" s="12"/>
      <c r="B8" s="3" t="s">
        <v>333</v>
      </c>
      <c r="C8" s="3"/>
      <c r="D8" s="3" t="s">
        <v>334</v>
      </c>
      <c r="E8" s="4"/>
      <c r="F8" s="4"/>
      <c r="G8" s="4"/>
      <c r="H8" s="3" t="s">
        <v>335</v>
      </c>
      <c r="I8" s="4"/>
      <c r="J8" s="4"/>
      <c r="K8" s="4"/>
      <c r="L8" s="39"/>
      <c r="M8" s="14"/>
    </row>
    <row r="9" spans="1:13" s="97" customFormat="1" ht="38.25">
      <c r="A9" s="12" t="s">
        <v>151</v>
      </c>
      <c r="B9" s="6" t="s">
        <v>321</v>
      </c>
      <c r="C9" s="6" t="s">
        <v>336</v>
      </c>
      <c r="D9" s="7" t="s">
        <v>144</v>
      </c>
      <c r="E9" s="7" t="s">
        <v>7</v>
      </c>
      <c r="F9" s="7" t="s">
        <v>157</v>
      </c>
      <c r="G9" s="7" t="s">
        <v>158</v>
      </c>
      <c r="H9" s="7" t="s">
        <v>337</v>
      </c>
      <c r="I9" s="7" t="s">
        <v>144</v>
      </c>
      <c r="J9" s="7" t="s">
        <v>7</v>
      </c>
      <c r="K9" s="7" t="s">
        <v>157</v>
      </c>
      <c r="L9" s="39"/>
      <c r="M9" s="39"/>
    </row>
    <row r="10" spans="1:13" s="112" customFormat="1" ht="25.5">
      <c r="A10" s="127" t="s">
        <v>164</v>
      </c>
      <c r="B10" s="148" t="s">
        <v>533</v>
      </c>
      <c r="C10" s="124" t="s">
        <v>338</v>
      </c>
      <c r="D10" s="115">
        <v>0.738</v>
      </c>
      <c r="E10" s="115" t="s">
        <v>168</v>
      </c>
      <c r="F10" s="118">
        <v>18</v>
      </c>
      <c r="G10" s="117" t="s">
        <v>339</v>
      </c>
      <c r="H10" s="117" t="s">
        <v>340</v>
      </c>
      <c r="I10" s="115">
        <v>0.82</v>
      </c>
      <c r="J10" s="115" t="s">
        <v>168</v>
      </c>
      <c r="K10" s="118">
        <v>20</v>
      </c>
      <c r="L10" s="147"/>
      <c r="M10" s="147"/>
    </row>
    <row r="11" spans="1:13" s="112" customFormat="1" ht="25.5">
      <c r="A11" s="117" t="s">
        <v>171</v>
      </c>
      <c r="B11" s="132" t="s">
        <v>509</v>
      </c>
      <c r="C11" s="124" t="s">
        <v>341</v>
      </c>
      <c r="D11" s="115">
        <f>1.08+1.26+1.26+0.63+1.08+0.246+1.08+0.36+1.02</f>
        <v>8.016</v>
      </c>
      <c r="E11" s="115" t="s">
        <v>168</v>
      </c>
      <c r="F11" s="118">
        <f>36+42+42+21+36+6+36+12+34</f>
        <v>265</v>
      </c>
      <c r="G11" s="117" t="s">
        <v>339</v>
      </c>
      <c r="H11" s="117" t="s">
        <v>340</v>
      </c>
      <c r="I11" s="115" t="s">
        <v>168</v>
      </c>
      <c r="J11" s="115" t="s">
        <v>168</v>
      </c>
      <c r="K11" s="118" t="s">
        <v>168</v>
      </c>
      <c r="L11" s="147"/>
      <c r="M11" s="147"/>
    </row>
    <row r="12" spans="1:13" s="112" customFormat="1" ht="25.5">
      <c r="A12" s="127" t="s">
        <v>174</v>
      </c>
      <c r="B12" s="149" t="s">
        <v>8</v>
      </c>
      <c r="C12" s="124" t="s">
        <v>341</v>
      </c>
      <c r="D12" s="115">
        <v>0.5</v>
      </c>
      <c r="E12" s="115" t="s">
        <v>168</v>
      </c>
      <c r="F12" s="118">
        <v>3</v>
      </c>
      <c r="G12" s="117" t="s">
        <v>339</v>
      </c>
      <c r="H12" s="117" t="s">
        <v>532</v>
      </c>
      <c r="I12" s="115" t="s">
        <v>168</v>
      </c>
      <c r="J12" s="115" t="s">
        <v>168</v>
      </c>
      <c r="K12" s="118" t="s">
        <v>168</v>
      </c>
      <c r="L12" s="147"/>
      <c r="M12" s="147"/>
    </row>
    <row r="13" spans="1:13" s="112" customFormat="1" ht="25.5">
      <c r="A13" s="117" t="s">
        <v>181</v>
      </c>
      <c r="B13" s="114" t="s">
        <v>9</v>
      </c>
      <c r="C13" s="114" t="s">
        <v>341</v>
      </c>
      <c r="D13" s="115">
        <v>0.132</v>
      </c>
      <c r="E13" s="115" t="s">
        <v>168</v>
      </c>
      <c r="F13" s="118">
        <v>4</v>
      </c>
      <c r="G13" s="117" t="s">
        <v>367</v>
      </c>
      <c r="H13" s="117" t="s">
        <v>368</v>
      </c>
      <c r="I13" s="115" t="s">
        <v>168</v>
      </c>
      <c r="J13" s="115" t="s">
        <v>168</v>
      </c>
      <c r="K13" s="118" t="s">
        <v>168</v>
      </c>
      <c r="L13" s="147"/>
      <c r="M13" s="147"/>
    </row>
    <row r="14" spans="1:13" s="112" customFormat="1" ht="25.5">
      <c r="A14" s="127" t="s">
        <v>189</v>
      </c>
      <c r="B14" s="150" t="s">
        <v>110</v>
      </c>
      <c r="C14" s="114" t="s">
        <v>338</v>
      </c>
      <c r="D14" s="115">
        <v>47.416</v>
      </c>
      <c r="E14" s="115" t="s">
        <v>168</v>
      </c>
      <c r="F14" s="118">
        <v>157</v>
      </c>
      <c r="G14" s="117" t="s">
        <v>51</v>
      </c>
      <c r="H14" s="117" t="s">
        <v>111</v>
      </c>
      <c r="I14" s="115"/>
      <c r="J14" s="115" t="s">
        <v>168</v>
      </c>
      <c r="K14" s="118" t="s">
        <v>168</v>
      </c>
      <c r="L14" s="147"/>
      <c r="M14" s="147"/>
    </row>
    <row r="15" spans="1:13" s="112" customFormat="1" ht="12.75">
      <c r="A15" s="117" t="s">
        <v>201</v>
      </c>
      <c r="B15" s="113"/>
      <c r="C15" s="114" t="s">
        <v>341</v>
      </c>
      <c r="D15" s="115">
        <v>2.514</v>
      </c>
      <c r="E15" s="115" t="s">
        <v>168</v>
      </c>
      <c r="F15" s="118">
        <v>78</v>
      </c>
      <c r="G15" s="117" t="s">
        <v>339</v>
      </c>
      <c r="H15" s="117"/>
      <c r="I15" s="115"/>
      <c r="J15" s="115" t="s">
        <v>168</v>
      </c>
      <c r="K15" s="118" t="s">
        <v>168</v>
      </c>
      <c r="L15" s="147"/>
      <c r="M15" s="147"/>
    </row>
    <row r="16" spans="1:13" s="112" customFormat="1" ht="25.5">
      <c r="A16" s="127" t="s">
        <v>208</v>
      </c>
      <c r="B16" s="114" t="s">
        <v>10</v>
      </c>
      <c r="C16" s="114" t="s">
        <v>341</v>
      </c>
      <c r="D16" s="115">
        <v>0.47</v>
      </c>
      <c r="E16" s="115" t="s">
        <v>168</v>
      </c>
      <c r="F16" s="116">
        <v>2</v>
      </c>
      <c r="G16" s="117" t="s">
        <v>339</v>
      </c>
      <c r="H16" s="117" t="s">
        <v>167</v>
      </c>
      <c r="I16" s="115" t="s">
        <v>168</v>
      </c>
      <c r="J16" s="115" t="s">
        <v>168</v>
      </c>
      <c r="K16" s="118" t="s">
        <v>168</v>
      </c>
      <c r="L16" s="147"/>
      <c r="M16" s="147"/>
    </row>
    <row r="17" spans="1:13" s="112" customFormat="1" ht="25.5">
      <c r="A17" s="117" t="s">
        <v>209</v>
      </c>
      <c r="B17" s="132" t="s">
        <v>14</v>
      </c>
      <c r="C17" s="124" t="s">
        <v>338</v>
      </c>
      <c r="D17" s="115">
        <v>0.916</v>
      </c>
      <c r="E17" s="115" t="s">
        <v>168</v>
      </c>
      <c r="F17" s="118">
        <v>4</v>
      </c>
      <c r="G17" s="117" t="s">
        <v>511</v>
      </c>
      <c r="H17" s="117" t="s">
        <v>167</v>
      </c>
      <c r="I17" s="115" t="s">
        <v>168</v>
      </c>
      <c r="J17" s="115" t="s">
        <v>168</v>
      </c>
      <c r="K17" s="118" t="s">
        <v>168</v>
      </c>
      <c r="L17" s="147"/>
      <c r="M17" s="147"/>
    </row>
    <row r="18" spans="1:13" s="112" customFormat="1" ht="20.25" customHeight="1">
      <c r="A18" s="127" t="s">
        <v>219</v>
      </c>
      <c r="B18" s="132" t="s">
        <v>15</v>
      </c>
      <c r="C18" s="124" t="s">
        <v>514</v>
      </c>
      <c r="D18" s="115">
        <v>23.893</v>
      </c>
      <c r="E18" s="115"/>
      <c r="F18" s="118">
        <v>37</v>
      </c>
      <c r="G18" s="117" t="s">
        <v>339</v>
      </c>
      <c r="H18" s="117" t="s">
        <v>389</v>
      </c>
      <c r="I18" s="115"/>
      <c r="J18" s="115"/>
      <c r="K18" s="118"/>
      <c r="L18" s="147"/>
      <c r="M18" s="147"/>
    </row>
    <row r="19" spans="1:13" s="112" customFormat="1" ht="25.5">
      <c r="A19" s="117" t="s">
        <v>223</v>
      </c>
      <c r="B19" s="132" t="s">
        <v>16</v>
      </c>
      <c r="C19" s="124" t="s">
        <v>60</v>
      </c>
      <c r="D19" s="115">
        <v>24.687</v>
      </c>
      <c r="E19" s="115" t="s">
        <v>168</v>
      </c>
      <c r="F19" s="118">
        <v>108</v>
      </c>
      <c r="G19" s="117" t="s">
        <v>61</v>
      </c>
      <c r="H19" s="117" t="s">
        <v>388</v>
      </c>
      <c r="I19" s="115"/>
      <c r="J19" s="115" t="s">
        <v>168</v>
      </c>
      <c r="K19" s="118"/>
      <c r="L19" s="147"/>
      <c r="M19" s="147"/>
    </row>
    <row r="20" spans="1:13" s="112" customFormat="1" ht="12.75">
      <c r="A20" s="185" t="s">
        <v>229</v>
      </c>
      <c r="B20" s="186" t="s">
        <v>563</v>
      </c>
      <c r="C20" s="124" t="s">
        <v>564</v>
      </c>
      <c r="D20" s="115">
        <v>0.069</v>
      </c>
      <c r="E20" s="115"/>
      <c r="F20" s="118">
        <v>89</v>
      </c>
      <c r="G20" s="185" t="s">
        <v>339</v>
      </c>
      <c r="H20" s="185" t="s">
        <v>565</v>
      </c>
      <c r="I20" s="115"/>
      <c r="J20" s="115"/>
      <c r="K20" s="118"/>
      <c r="L20" s="147"/>
      <c r="M20" s="147"/>
    </row>
    <row r="21" spans="1:13" s="112" customFormat="1" ht="12.75">
      <c r="A21" s="117"/>
      <c r="B21" s="151"/>
      <c r="C21" s="151"/>
      <c r="D21" s="152" t="s">
        <v>404</v>
      </c>
      <c r="E21" s="152" t="s">
        <v>449</v>
      </c>
      <c r="F21" s="153" t="s">
        <v>405</v>
      </c>
      <c r="G21" s="154"/>
      <c r="H21" s="154"/>
      <c r="I21" s="152" t="s">
        <v>404</v>
      </c>
      <c r="J21" s="152" t="s">
        <v>449</v>
      </c>
      <c r="K21" s="167" t="s">
        <v>405</v>
      </c>
      <c r="L21" s="166"/>
      <c r="M21" s="166"/>
    </row>
    <row r="22" spans="1:11" ht="15.75">
      <c r="A22" s="146"/>
      <c r="B22" s="29" t="s">
        <v>170</v>
      </c>
      <c r="C22" s="30"/>
      <c r="D22" s="31">
        <f>SUM(D10:D21)</f>
        <v>109.351</v>
      </c>
      <c r="E22" s="31">
        <f>SUM(E10:E21)</f>
        <v>0</v>
      </c>
      <c r="F22" s="32">
        <f>SUM(F10:F21)</f>
        <v>765</v>
      </c>
      <c r="G22" s="22"/>
      <c r="H22" s="22"/>
      <c r="I22" s="31">
        <f>SUM(I10:I21)</f>
        <v>0.82</v>
      </c>
      <c r="J22" s="31">
        <f>SUM(J10:J21)</f>
        <v>0</v>
      </c>
      <c r="K22" s="32">
        <f>SUM(K10:K21)</f>
        <v>20</v>
      </c>
    </row>
    <row r="23" spans="1:11" ht="15.75">
      <c r="A23" s="145"/>
      <c r="B23" s="26"/>
      <c r="C23" s="26"/>
      <c r="D23" s="27"/>
      <c r="E23" s="27"/>
      <c r="F23" s="28"/>
      <c r="I23" s="27"/>
      <c r="J23" s="27"/>
      <c r="K23" s="28"/>
    </row>
    <row r="24" spans="2:11" ht="12.75">
      <c r="B24" s="26"/>
      <c r="C24" s="26"/>
      <c r="D24" s="27"/>
      <c r="E24" s="27"/>
      <c r="F24" s="28"/>
      <c r="G24" s="14"/>
      <c r="I24" s="27"/>
      <c r="J24" s="27"/>
      <c r="K24" s="28"/>
    </row>
    <row r="25" spans="2:11" ht="12.75">
      <c r="B25" s="26"/>
      <c r="C25" s="26"/>
      <c r="D25" s="27"/>
      <c r="E25" s="27"/>
      <c r="F25" s="28"/>
      <c r="I25" s="27"/>
      <c r="J25" s="27"/>
      <c r="K25" s="28"/>
    </row>
    <row r="26" spans="2:11" ht="12.75">
      <c r="B26" s="26"/>
      <c r="C26" s="26"/>
      <c r="D26" s="27"/>
      <c r="E26" s="27"/>
      <c r="F26" s="28"/>
      <c r="I26" s="27"/>
      <c r="J26" s="27"/>
      <c r="K26" s="28"/>
    </row>
    <row r="27" spans="2:11" ht="12.75">
      <c r="B27" s="26"/>
      <c r="C27" s="26"/>
      <c r="D27" s="27"/>
      <c r="E27" s="27"/>
      <c r="F27" s="28"/>
      <c r="I27" s="27"/>
      <c r="J27" s="27"/>
      <c r="K27" s="28"/>
    </row>
    <row r="28" spans="2:11" ht="12.75">
      <c r="B28" s="26"/>
      <c r="C28" s="26"/>
      <c r="D28" s="27"/>
      <c r="E28" s="27"/>
      <c r="F28" s="28"/>
      <c r="I28" s="27"/>
      <c r="J28" s="27"/>
      <c r="K28" s="28"/>
    </row>
    <row r="29" spans="2:11" ht="12.75">
      <c r="B29" s="26"/>
      <c r="C29" s="26"/>
      <c r="D29" s="27"/>
      <c r="E29" s="27"/>
      <c r="F29" s="28"/>
      <c r="I29" s="27"/>
      <c r="J29" s="27"/>
      <c r="K29" s="28"/>
    </row>
    <row r="30" spans="2:11" ht="12.75">
      <c r="B30" s="26"/>
      <c r="C30" s="26"/>
      <c r="D30" s="27"/>
      <c r="E30" s="27"/>
      <c r="F30" s="28"/>
      <c r="I30" s="27"/>
      <c r="J30" s="27"/>
      <c r="K30" s="28"/>
    </row>
    <row r="31" spans="2:11" ht="12.75">
      <c r="B31" s="26"/>
      <c r="C31" s="26"/>
      <c r="D31" s="27"/>
      <c r="E31" s="27"/>
      <c r="F31" s="28"/>
      <c r="I31" s="27"/>
      <c r="J31" s="27"/>
      <c r="K31" s="28"/>
    </row>
    <row r="32" spans="2:11" ht="12.75">
      <c r="B32" s="26"/>
      <c r="C32" s="26"/>
      <c r="D32" s="27"/>
      <c r="E32" s="27"/>
      <c r="F32" s="28"/>
      <c r="I32" s="27"/>
      <c r="J32" s="27"/>
      <c r="K32" s="28"/>
    </row>
    <row r="33" spans="2:11" ht="12.75">
      <c r="B33" s="26"/>
      <c r="C33" s="26"/>
      <c r="D33" s="27"/>
      <c r="E33" s="27"/>
      <c r="F33" s="28"/>
      <c r="I33" s="27"/>
      <c r="J33" s="27"/>
      <c r="K33" s="28"/>
    </row>
  </sheetData>
  <sheetProtection/>
  <mergeCells count="1">
    <mergeCell ref="H4:I4"/>
  </mergeCells>
  <printOptions horizontalCentered="1"/>
  <pageMargins left="0.3937007874015748" right="0.3937007874015748" top="0.3937007874015748" bottom="0.3937007874015748" header="0.1968503937007874" footer="0"/>
  <pageSetup fitToHeight="21" horizontalDpi="600" verticalDpi="600" orientation="landscape" paperSize="9" scale="82" r:id="rId1"/>
  <headerFooter alignWithMargins="0">
    <oddHeader>&amp;C&amp;"Times New Roman CE,Kursywa"&amp;8Rejestr przedsiębiorstw eksploatujących instalacje i urządzenia, w których są lub były wykorzystywane substancje stwarzające szczególne zagrożenie dla środowiska (PCB) w województwie podkarpackim</oddHeader>
    <oddFooter>&amp;L&amp;"Times New Roman CE,Normalny"&amp;8Druk: &amp;D  &amp;T&amp;R&amp;"Times New Roman CE,Normalny"Strona &amp;P z &amp;N</oddFooter>
  </headerFooter>
  <rowBreaks count="1" manualBreakCount="1">
    <brk id="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Wydział Środowiska i Rolnictwa</Manager>
  <Company>Podkarpacki Urząd Wojewódzki w Rzeszowie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 rodzaju, ilości oraz miejsc występowania substancji stwarzających szczególne zagrożenie dla środowiska w województwie podkarpackim</dc:title>
  <dc:subject/>
  <dc:creator>Piotr Łyczko</dc:creator>
  <cp:keywords/>
  <dc:description/>
  <cp:lastModifiedBy>m.rybak</cp:lastModifiedBy>
  <cp:lastPrinted>2009-10-12T12:53:10Z</cp:lastPrinted>
  <dcterms:created xsi:type="dcterms:W3CDTF">2004-09-30T10:42:03Z</dcterms:created>
  <dcterms:modified xsi:type="dcterms:W3CDTF">2010-01-28T14:00:49Z</dcterms:modified>
  <cp:category/>
  <cp:version/>
  <cp:contentType/>
  <cp:contentStatus/>
</cp:coreProperties>
</file>